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5b126c134541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over" sheetId="1" r:id="R16bc436a72524cf3"/>
    <x:sheet xmlns:r="http://schemas.openxmlformats.org/officeDocument/2006/relationships" name="Inputs" sheetId="2" r:id="Ra39ad9b853e54627"/>
    <x:sheet xmlns:r="http://schemas.openxmlformats.org/officeDocument/2006/relationships" name="Model" sheetId="3" r:id="Rf93a09c818344bc2"/>
    <x:sheet xmlns:r="http://schemas.openxmlformats.org/officeDocument/2006/relationships" name="Forward" sheetId="4" r:id="R05e8b64db230487e"/>
    <x:sheet xmlns:r="http://schemas.openxmlformats.org/officeDocument/2006/relationships" name="Schedules" sheetId="5" r:id="Rc24771d3b97d46a0"/>
    <x:sheet xmlns:r="http://schemas.openxmlformats.org/officeDocument/2006/relationships" name="Sensitivity" sheetId="6" r:id="R46e84cf70b354f92"/>
    <x:sheet xmlns:r="http://schemas.openxmlformats.org/officeDocument/2006/relationships" name="Changelog" sheetId="7" r:id="R8bdaacfe5cb049ae"/>
    <x:sheet xmlns:r="http://schemas.openxmlformats.org/officeDocument/2006/relationships" name="Sources" sheetId="8" r:id="R7c1dbb6a56ea4c8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1">
    <x:numFmt numFmtId="200" formatCode="yyyy-mm-dd"/>
    <x:numFmt numFmtId="201" formatCode="$0.00000000"/>
    <x:numFmt numFmtId="202" formatCode="$#,##0"/>
    <x:numFmt numFmtId="203" formatCode="0.00000000"/>
    <x:numFmt numFmtId="204" formatCode="0.00000000E+00"/>
    <x:numFmt numFmtId="205" formatCode="#,##0.00"/>
    <x:numFmt numFmtId="206" formatCode="$0.000000000000"/>
    <x:numFmt numFmtId="207" formatCode="0.000x"/>
    <x:numFmt numFmtId="208" formatCode="#,##0"/>
    <x:numFmt numFmtId="209" formatCode="#,##0.00000000"/>
    <x:numFmt numFmtId="210" formatCode="$0.00"/>
  </x:numFmts>
  <x:fonts count="8">
    <x:font>
      <x:sz val="11"/>
      <x:name val="Carlito"/>
    </x:font>
    <x:font>
      <x:sz val="10"/>
      <x:color rgb="FF0A0A0A"/>
      <x:name val="Aptos"/>
    </x:font>
    <x:font>
      <x:b/>
      <x:sz val="18"/>
      <x:color rgb="FFFFFFFF"/>
      <x:name val="Aptos Display"/>
    </x:font>
    <x:font>
      <x:b/>
      <x:sz val="11"/>
      <x:color rgb="FFFFFFFF"/>
      <x:name val="Carlito"/>
    </x:font>
    <x:font>
      <x:sz val="11"/>
      <x:color rgb="FF000000"/>
      <x:name val="Carlito"/>
    </x:font>
    <x:font>
      <x:b/>
      <x:sz val="11"/>
      <x:color rgb="FF0A0A0A"/>
      <x:name val="Carlito"/>
    </x:font>
    <x:font>
      <x:sz val="11"/>
      <x:color rgb="FF008000"/>
      <x:name val="Carlito"/>
    </x:font>
    <x:font>
      <x:sz val="11"/>
      <x:color rgb="FF0000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0A0A0A"/>
      </x:patternFill>
    </x:fill>
    <x:fill>
      <x:patternFill patternType="solid">
        <x:fgColor rgb="FF111111"/>
      </x:patternFill>
    </x:fill>
    <x:fill>
      <x:patternFill patternType="solid">
        <x:fgColor rgb="FFE8E8E8"/>
      </x:patternFill>
    </x:fill>
    <x:fill>
      <x:patternFill patternType="solid">
        <x:fgColor rgb="FFFFF2CC"/>
      </x:patternFill>
    </x:fill>
  </x:fills>
  <x:borders count="8">
    <x:border/>
    <x:border>
      <x:left style="thin">
        <x:color rgb="FF0A0A0A"/>
      </x:left>
      <x:top style="thin">
        <x:color rgb="FF0A0A0A"/>
      </x:top>
      <x:bottom style="thin">
        <x:color rgb="FF0A0A0A"/>
      </x:bottom>
    </x:border>
    <x:border>
      <x:top style="thin">
        <x:color rgb="FF0A0A0A"/>
      </x:top>
      <x:bottom style="thin">
        <x:color rgb="FF0A0A0A"/>
      </x:bottom>
    </x:border>
    <x:border>
      <x:right style="thin">
        <x:color rgb="FF0A0A0A"/>
      </x:right>
      <x:top style="thin">
        <x:color rgb="FF0A0A0A"/>
      </x:top>
      <x:bottom style="thin">
        <x:color rgb="FF0A0A0A"/>
      </x:bottom>
    </x:border>
    <x:border>
      <x:left style="thin">
        <x:color rgb="FF111111"/>
      </x:left>
      <x:right style="thin">
        <x:color rgb="FF111111"/>
      </x:right>
      <x:top style="thin">
        <x:color rgb="FF111111"/>
      </x:top>
    </x:border>
    <x:border>
      <x:left style="thin">
        <x:color rgb="FF111111"/>
      </x:left>
      <x:right style="thin">
        <x:color rgb="FF111111"/>
      </x:right>
    </x:border>
    <x:border>
      <x:left style="thin">
        <x:color rgb="FF111111"/>
      </x:left>
      <x:right style="thin">
        <x:color rgb="FF111111"/>
      </x:right>
      <x:bottom style="thin">
        <x:color rgb="FF111111"/>
      </x:bottom>
    </x:border>
    <x:border>
      <x:left style="thin">
        <x:color rgb="FFD1D5DB"/>
      </x:left>
      <x:right style="thin">
        <x:color rgb="FFD1D5DB"/>
      </x:right>
      <x:top style="thin">
        <x:color rgb="FFD1D5DB"/>
      </x:top>
      <x:bottom style="thin">
        <x:color rgb="FFD1D5DB"/>
      </x:bottom>
    </x:border>
  </x:borders>
  <x:cellStyleXfs count="1">
    <x:xf numFmtId="0" fontId="0" fillId="0" borderId="0"/>
  </x:cellStyleXfs>
  <x:cellXfs count="65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 applyAlignment="1">
      <x:alignment vertical="center"/>
    </x:xf>
    <x:xf numFmtId="0" fontId="2" fillId="2" borderId="1" xfId="0" applyNumberFormat="1" applyFont="1" applyFill="1" applyBorder="1" applyAlignment="1">
      <x:alignment vertical="center"/>
    </x:xf>
    <x:xf numFmtId="0" fontId="2" fillId="2" borderId="2" xfId="0" applyNumberFormat="1" applyFont="1" applyFill="1" applyBorder="1" applyAlignment="1">
      <x:alignment vertical="center"/>
    </x:xf>
    <x:xf numFmtId="0" fontId="2" fillId="2" borderId="3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4" xfId="0" applyNumberFormat="1" applyFont="1" applyFill="1" applyBorder="1"/>
    <x:xf numFmtId="0" fontId="3" fillId="3" borderId="5" xfId="0" applyNumberFormat="1" applyFont="1" applyFill="1" applyBorder="1"/>
    <x:xf numFmtId="0" fontId="3" fillId="3" borderId="6" xfId="0" applyNumberFormat="1" applyFont="1" applyFill="1" applyBorder="1"/>
    <x:xf numFmtId="0" fontId="4" fillId="0" borderId="0" xfId="0" applyNumberFormat="1" applyFont="1" applyFill="1" applyBorder="1"/>
    <x:xf numFmtId="0" fontId="4" fillId="0" borderId="7" xfId="0" applyNumberFormat="1" applyFont="1" applyFill="1" applyBorder="1"/>
    <x:xf numFmtId="200" fontId="4" fillId="0" borderId="7" xfId="0" applyNumberFormat="1" applyFont="1" applyFill="1" applyBorder="1"/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5" fillId="4" borderId="7" xfId="0" applyNumberFormat="1" applyFont="1" applyFill="1" applyBorder="1"/>
    <x:xf numFmtId="0" fontId="5" fillId="4" borderId="7" xfId="0" applyNumberFormat="1" applyFont="1" applyFill="1" applyBorder="1" applyAlignment="1">
      <x:alignment wrapText="1"/>
    </x:xf>
    <x:xf numFmtId="0" fontId="6" fillId="0" borderId="0" xfId="0" applyNumberFormat="1" applyFont="1" applyFill="1" applyBorder="1"/>
    <x:xf numFmtId="0" fontId="6" fillId="0" borderId="7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203" fontId="0" fillId="0" borderId="0" xfId="0" applyNumberFormat="1" applyFont="1" applyFill="1" applyBorder="1"/>
    <x:xf numFmtId="201" fontId="0" fillId="0" borderId="7" xfId="0" applyNumberFormat="1" applyFont="1" applyFill="1" applyBorder="1"/>
    <x:xf numFmtId="0" fontId="0" fillId="0" borderId="7" xfId="0" applyNumberFormat="1" applyFont="1" applyFill="1" applyBorder="1"/>
    <x:xf numFmtId="202" fontId="0" fillId="0" borderId="7" xfId="0" applyNumberFormat="1" applyFont="1" applyFill="1" applyBorder="1"/>
    <x:xf numFmtId="203" fontId="0" fillId="0" borderId="7" xfId="0" applyNumberFormat="1" applyFont="1" applyFill="1" applyBorder="1"/>
    <x:xf numFmtId="0" fontId="6" fillId="0" borderId="7" xfId="0" applyNumberFormat="1" applyFont="1" applyFill="1" applyBorder="1" applyAlignment="1">
      <x:alignment wrapText="1"/>
    </x:xf>
    <x:xf numFmtId="201" fontId="0" fillId="0" borderId="7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202" fontId="0" fillId="0" borderId="7" xfId="0" applyNumberFormat="1" applyFont="1" applyFill="1" applyBorder="1" applyAlignment="1">
      <x:alignment wrapText="1"/>
    </x:xf>
    <x:xf numFmtId="203" fontId="0" fillId="0" borderId="7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7" xfId="0" applyNumberFormat="1" applyFont="1" applyFill="1" applyBorder="1"/>
    <x:xf numFmtId="0" fontId="7" fillId="5" borderId="7" xfId="0" applyNumberFormat="1" applyFont="1" applyFill="1" applyBorder="1" applyAlignment="1">
      <x:alignment wrapText="1"/>
    </x:xf>
    <x:xf numFmtId="203" fontId="7" fillId="5" borderId="7" xfId="0" applyNumberFormat="1" applyFont="1" applyFill="1" applyBorder="1" applyAlignment="1">
      <x:alignment wrapText="1"/>
    </x:xf>
    <x:xf numFmtId="204" fontId="4" fillId="0" borderId="7" xfId="0" applyNumberFormat="1" applyFont="1" applyFill="1" applyBorder="1"/>
    <x:xf numFmtId="205" fontId="4" fillId="0" borderId="7" xfId="0" applyNumberFormat="1" applyFont="1" applyFill="1" applyBorder="1"/>
    <x:xf numFmtId="206" fontId="4" fillId="0" borderId="7" xfId="0" applyNumberFormat="1" applyFont="1" applyFill="1" applyBorder="1"/>
    <x:xf numFmtId="203" fontId="4" fillId="0" borderId="7" xfId="0" applyNumberFormat="1" applyFont="1" applyFill="1" applyBorder="1"/>
    <x:xf numFmtId="207" fontId="4" fillId="0" borderId="7" xfId="0" applyNumberFormat="1" applyFont="1" applyFill="1" applyBorder="1"/>
    <x:xf numFmtId="208" fontId="4" fillId="0" borderId="7" xfId="0" applyNumberFormat="1" applyFont="1" applyFill="1" applyBorder="1"/>
    <x:xf numFmtId="201" fontId="4" fillId="0" borderId="7" xfId="0" applyNumberFormat="1" applyFont="1" applyFill="1" applyBorder="1"/>
    <x:xf numFmtId="0" fontId="4" fillId="0" borderId="7" xfId="0" applyNumberFormat="1" applyFont="1" applyFill="1" applyBorder="1" applyAlignment="1">
      <x:alignment wrapText="1"/>
    </x:xf>
    <x:xf numFmtId="204" fontId="4" fillId="0" borderId="7" xfId="0" applyNumberFormat="1" applyFont="1" applyFill="1" applyBorder="1" applyAlignment="1">
      <x:alignment wrapText="1"/>
    </x:xf>
    <x:xf numFmtId="205" fontId="4" fillId="0" borderId="7" xfId="0" applyNumberFormat="1" applyFont="1" applyFill="1" applyBorder="1" applyAlignment="1">
      <x:alignment wrapText="1"/>
    </x:xf>
    <x:xf numFmtId="206" fontId="4" fillId="0" borderId="7" xfId="0" applyNumberFormat="1" applyFont="1" applyFill="1" applyBorder="1" applyAlignment="1">
      <x:alignment wrapText="1"/>
    </x:xf>
    <x:xf numFmtId="203" fontId="4" fillId="0" borderId="7" xfId="0" applyNumberFormat="1" applyFont="1" applyFill="1" applyBorder="1" applyAlignment="1">
      <x:alignment wrapText="1"/>
    </x:xf>
    <x:xf numFmtId="207" fontId="4" fillId="0" borderId="7" xfId="0" applyNumberFormat="1" applyFont="1" applyFill="1" applyBorder="1" applyAlignment="1">
      <x:alignment wrapText="1"/>
    </x:xf>
    <x:xf numFmtId="208" fontId="4" fillId="0" borderId="7" xfId="0" applyNumberFormat="1" applyFont="1" applyFill="1" applyBorder="1" applyAlignment="1">
      <x:alignment wrapText="1"/>
    </x:xf>
    <x:xf numFmtId="201" fontId="4" fillId="0" borderId="7" xfId="0" applyNumberFormat="1" applyFont="1" applyFill="1" applyBorder="1" applyAlignment="1">
      <x:alignment wrapText="1"/>
    </x:xf>
    <x:xf numFmtId="209" fontId="4" fillId="0" borderId="7" xfId="0" applyNumberFormat="1" applyFont="1" applyFill="1" applyBorder="1"/>
    <x:xf numFmtId="209" fontId="4" fillId="0" borderId="7" xfId="0" applyNumberFormat="1" applyFont="1" applyFill="1" applyBorder="1" applyAlignment="1">
      <x:alignment wrapText="1"/>
    </x:xf>
    <x:xf numFmtId="202" fontId="4" fillId="0" borderId="7" xfId="0" applyNumberFormat="1" applyFont="1" applyFill="1" applyBorder="1"/>
    <x:xf numFmtId="202" fontId="4" fillId="0" borderId="7" xfId="0" applyNumberFormat="1" applyFont="1" applyFill="1" applyBorder="1" applyAlignment="1">
      <x:alignment wrapText="1"/>
    </x:xf>
    <x:xf numFmtId="207" fontId="0" fillId="0" borderId="0" xfId="0" applyNumberFormat="1" applyFont="1" applyFill="1" applyBorder="1"/>
    <x:xf numFmtId="210" fontId="0" fillId="0" borderId="0" xfId="0" applyNumberFormat="1" applyFont="1" applyFill="1" applyBorder="1"/>
    <x:xf numFmtId="207" fontId="0" fillId="0" borderId="7" xfId="0" applyNumberFormat="1" applyFont="1" applyFill="1" applyBorder="1"/>
    <x:xf numFmtId="210" fontId="0" fillId="0" borderId="7" xfId="0" applyNumberFormat="1" applyFont="1" applyFill="1" applyBorder="1"/>
    <x:xf numFmtId="207" fontId="0" fillId="0" borderId="7" xfId="0" applyNumberFormat="1" applyFont="1" applyFill="1" applyBorder="1" applyAlignment="1">
      <x:alignment wrapText="1"/>
    </x:xf>
    <x:xf numFmtId="210" fontId="0" fillId="0" borderId="7" xfId="0" applyNumberFormat="1" applyFont="1" applyFill="1" applyBorder="1" applyAlignment="1">
      <x:alignment wrapText="1"/>
    </x:xf>
    <x:xf numFmtId="200" fontId="4" fillId="0" borderId="7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fd965fa2184595" /><Relationship Type="http://schemas.openxmlformats.org/officeDocument/2006/relationships/theme" Target="/xl/theme/theme1.xml" Id="Rba1617c196764505" /><Relationship Type="http://schemas.openxmlformats.org/officeDocument/2006/relationships/sharedStrings" Target="/xl/sharedStrings.xml" Id="R53863d1a1aa64665" /><Relationship Type="http://schemas.openxmlformats.org/officeDocument/2006/relationships/worksheet" Target="/xl/worksheets/sheet1.xml" Id="R16bc436a72524cf3" /><Relationship Type="http://schemas.openxmlformats.org/officeDocument/2006/relationships/worksheet" Target="/xl/worksheets/sheet2.xml" Id="Ra39ad9b853e54627" /><Relationship Type="http://schemas.openxmlformats.org/officeDocument/2006/relationships/worksheet" Target="/xl/worksheets/sheet3.xml" Id="Rf93a09c818344bc2" /><Relationship Type="http://schemas.openxmlformats.org/officeDocument/2006/relationships/worksheet" Target="/xl/worksheets/sheet4.xml" Id="R05e8b64db230487e" /><Relationship Type="http://schemas.openxmlformats.org/officeDocument/2006/relationships/worksheet" Target="/xl/worksheets/sheet5.xml" Id="Rc24771d3b97d46a0" /><Relationship Type="http://schemas.openxmlformats.org/officeDocument/2006/relationships/worksheet" Target="/xl/worksheets/sheet6.xml" Id="R46e84cf70b354f92" /><Relationship Type="http://schemas.openxmlformats.org/officeDocument/2006/relationships/worksheet" Target="/xl/worksheets/sheet7.xml" Id="R8bdaacfe5cb049ae" /><Relationship Type="http://schemas.openxmlformats.org/officeDocument/2006/relationships/worksheet" Target="/xl/worksheets/sheet8.xml" Id="R7c1dbb6a56ea4c8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a45711a332514bca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BTX Forward Market Price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USD / BTX</c:v>
          </c:tx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3"/>
              <c:pt idx="0">
                <c:v>now</c:v>
              </c:pt>
              <c:pt idx="1">
                <c:v>1m</c:v>
              </c:pt>
              <c:pt idx="2">
                <c:v>2m</c:v>
              </c:pt>
              <c:pt idx="3">
                <c:v>3m</c:v>
              </c:pt>
              <c:pt idx="4">
                <c:v>4m</c:v>
              </c:pt>
              <c:pt idx="5">
                <c:v>5m</c:v>
              </c:pt>
              <c:pt idx="6">
                <c:v>6m</c:v>
              </c:pt>
              <c:pt idx="7">
                <c:v>7m</c:v>
              </c:pt>
              <c:pt idx="8">
                <c:v>8m</c:v>
              </c:pt>
              <c:pt idx="9">
                <c:v>9m</c:v>
              </c:pt>
              <c:pt idx="10">
                <c:v>10m</c:v>
              </c:pt>
              <c:pt idx="11">
                <c:v>11m</c:v>
              </c:pt>
              <c:pt idx="12">
                <c:v>12m</c:v>
              </c:pt>
            </c:strLit>
          </c:cat>
          <c:val>
            <c:numLit>
              <c:formatCode>General</c:formatCode>
              <c:ptCount val="13"/>
              <c:pt idx="0">
                <c:v>2.476559295968576</c:v>
              </c:pt>
              <c:pt idx="1">
                <c:v>3.1746677130651237</c:v>
              </c:pt>
              <c:pt idx="2">
                <c:v>4.123413607611185</c:v>
              </c:pt>
              <c:pt idx="3">
                <c:v>5.314288522993201</c:v>
              </c:pt>
              <c:pt idx="4">
                <c:v>6.71915137156523</c:v>
              </c:pt>
              <c:pt idx="5">
                <c:v>8.289816639589581</c:v>
              </c:pt>
              <c:pt idx="6">
                <c:v>9.964439209828514</c:v>
              </c:pt>
              <c:pt idx="7">
                <c:v>11.676398052512532</c:v>
              </c:pt>
              <c:pt idx="8">
                <c:v>13.362568944887363</c:v>
              </c:pt>
              <c:pt idx="9">
                <c:v>14.969248494630772</c:v>
              </c:pt>
              <c:pt idx="10">
                <c:v>16.45525835321698</c:v>
              </c:pt>
              <c:pt idx="11">
                <c:v>17.792601821232008</c:v>
              </c:pt>
              <c:pt idx="12">
                <c:v>18.96541560778566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18</xdr:row>
      <xdr:rowOff>0</xdr:rowOff>
    </xdr:from>
    <xdr:ext cx="6858000" cy="2857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45711a332514bca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1.xml" Id="Rfa2bb8ab61444b27" /></Relationships>
</file>

<file path=xl/worksheets/sheet1.xml><?xml version="1.0" encoding="utf-8"?>
<x:worksheet xmlns:x="http://schemas.openxmlformats.org/spreadsheetml/2006/main">
  <x:sheetFormatPr defaultRowHeight="15"/>
  <x:cols>
    <x:col min="1" max="1" width="23.329999923706055" hidden="0" customWidth="1"/>
    <x:col min="2" max="2" width="21.110000610351562" hidden="0" customWidth="1"/>
    <x:col min="3" max="3" width="16.670000076293945" hidden="0" customWidth="1"/>
    <x:col min="4" max="4" width="13.329999923706055" hidden="0" customWidth="1"/>
    <x:col min="5" max="5" width="42.220001220703125" hidden="0" customWidth="1"/>
    <x:col min="6" max="6" width="2.2200000286102295" hidden="0" customWidth="1"/>
    <x:col min="7" max="7" width="2.2200000286102295" hidden="0" customWidth="1"/>
    <x:col min="8" max="8" width="2.2200000286102295" hidden="0" customWidth="1"/>
  </x:cols>
  <x:sheetData>
    <x:row r="1" ht="21.600000381469727" hidden="0" customHeight="1">
      <x:c r="A1" s="5" t="str">
        <x:v>BTX Valuation Model v1.7.2</x:v>
      </x:c>
      <x:c r="B1" s="6" t="str">
        <x:v>BTX Valuation Model v1.7.2</x:v>
      </x:c>
      <x:c r="C1" s="6" t="str">
        <x:v>BTX Valuation Model v1.7.2</x:v>
      </x:c>
      <x:c r="D1" s="6" t="str">
        <x:v>BTX Valuation Model v1.7.2</x:v>
      </x:c>
      <x:c r="E1" s="6" t="str">
        <x:v>BTX Valuation Model v1.7.2</x:v>
      </x:c>
      <x:c r="F1" s="6" t="str">
        <x:v>BTX Valuation Model v1.7.2</x:v>
      </x:c>
      <x:c r="G1" s="6" t="str">
        <x:v>BTX Valuation Model v1.7.2</x:v>
      </x:c>
      <x:c r="H1" s="7" t="str">
        <x:v>BTX Valuation Model v1.7.2</x:v>
      </x:c>
      <x:c r="I1" s="2"/>
      <x:c r="J1" s="2"/>
      <x:c r="K1" s="2"/>
      <x:c r="L1" s="2"/>
      <x:c r="M1" s="2"/>
      <x:c r="N1" s="2"/>
    </x:row>
    <x:row r="3">
      <x:c r="A3" s="10" t="str">
        <x:v>Purpose</x:v>
      </x:c>
      <x:c r="B3" s="14" t="str">
        <x:v>Open reference workbook for reproducing the btxprice.com BTC-anchored BTX valuation model.</x:v>
      </x:c>
      <x:c r="C3" s="14"/>
      <x:c r="D3" s="14"/>
      <x:c r="E3" s="14"/>
      <x:c r="F3" s="14"/>
      <x:c r="G3" s="14"/>
      <x:c r="H3" s="14"/>
    </x:row>
    <x:row r="4">
      <x:c r="A4" s="11" t="str">
        <x:v>Current model</x:v>
      </x:c>
      <x:c r="B4" s="14" t="str">
        <x:v>Linear network MatMul-rate security equivalence with nonce protocol boundaries at BTX blocks 125,000, 130,500, and 132,000, supply adjustment, spot mining-regime premium, and supply-aware probability-weighted Forward Market Price. The effective MatMul release envelope is diagnostic only.</x:v>
      </x:c>
      <x:c r="C4" s="14"/>
      <x:c r="D4" s="14"/>
      <x:c r="E4" s="14"/>
      <x:c r="F4" s="14"/>
      <x:c r="G4" s="14"/>
      <x:c r="H4" s="14"/>
    </x:row>
    <x:row r="5">
      <x:c r="A5" s="11" t="str">
        <x:v>Version</x:v>
      </x:c>
      <x:c r="B5" s="14" t="str">
        <x:v>1.7.2</x:v>
      </x:c>
      <x:c r="C5" s="14"/>
      <x:c r="D5" s="14"/>
      <x:c r="E5" s="14"/>
      <x:c r="F5" s="14"/>
      <x:c r="G5" s="14"/>
      <x:c r="H5" s="14"/>
    </x:row>
    <x:row r="6">
      <x:c r="A6" s="11" t="str">
        <x:v>Valuation date</x:v>
      </x:c>
      <x:c r="B6" s="15" t="n">
        <x:v>46188</x:v>
      </x:c>
      <x:c r="C6" s="14"/>
      <x:c r="D6" s="14"/>
      <x:c r="E6" s="14"/>
      <x:c r="F6" s="14"/>
      <x:c r="G6" s="14"/>
      <x:c r="H6" s="14"/>
    </x:row>
    <x:row r="7">
      <x:c r="A7" s="12" t="str">
        <x:v>Public site</x:v>
      </x:c>
      <x:c r="B7" s="14" t="str">
        <x:v>https://btxprice.com/valuation-model</x:v>
      </x:c>
      <x:c r="C7" s="14"/>
      <x:c r="D7" s="14"/>
      <x:c r="E7" s="14"/>
      <x:c r="F7" s="14"/>
      <x:c r="G7" s="14"/>
      <x:c r="H7" s="14"/>
    </x:row>
    <x:row r="9">
      <x:c r="A9" s="19" t="str">
        <x:v>Key outputs</x:v>
      </x:c>
      <x:c r="B9" s="19" t="str">
        <x:v>Formula</x:v>
      </x:c>
      <x:c r="C9" s="19" t="str">
        <x:v>Value</x:v>
      </x:c>
      <x:c r="D9" s="19" t="str">
        <x:v>Units</x:v>
      </x:c>
      <x:c r="E9" s="19" t="str">
        <x:v>Notes</x:v>
      </x:c>
      <x:c r="F9" s="19"/>
      <x:c r="G9" s="19"/>
      <x:c r="H9" s="19"/>
    </x:row>
    <x:row r="10">
      <x:c r="A10" s="29" t="str">
        <x:v>Current model price</x:v>
      </x:c>
      <x:c r="B10" s="29" t="n">
        <x:f>Model!B15</x:f>
        <x:v>2.477376750120381</x:v>
      </x:c>
      <x:c r="C10" s="30" t="n">
        <x:f>B10</x:f>
        <x:v>2.477376750120381</x:v>
      </x:c>
      <x:c r="D10" s="31" t="str">
        <x:v>USD / BTX</x:v>
      </x:c>
      <x:c r="E10" s="31" t="str">
        <x:v>Spot uses linear security equivalence, supply adjustment, and spot mining-regime premium.</x:v>
      </x:c>
      <x:c r="F10" s="31"/>
      <x:c r="G10" s="31"/>
      <x:c r="H10" s="31"/>
    </x:row>
    <x:row r="11">
      <x:c r="A11" s="29" t="str">
        <x:v>Forward Market Price</x:v>
      </x:c>
      <x:c r="B11" s="29" t="n">
        <x:f>Model!B16</x:f>
        <x:v>18.971675646765757</x:v>
      </x:c>
      <x:c r="C11" s="30" t="n">
        <x:f>B11</x:f>
        <x:v>18.971675646765757</x:v>
      </x:c>
      <x:c r="D11" s="31" t="str">
        <x:v>USD / BTX</x:v>
      </x:c>
      <x:c r="E11" s="31" t="str">
        <x:v>12-month probability-weighted forward market cap divided by projected horizon supply.</x:v>
      </x:c>
      <x:c r="F11" s="31"/>
      <x:c r="G11" s="31"/>
      <x:c r="H11" s="31"/>
    </x:row>
    <x:row r="12">
      <x:c r="A12" s="29" t="str">
        <x:v>Forward market cap</x:v>
      </x:c>
      <x:c r="B12" s="29" t="n">
        <x:f>Forward!J16</x:f>
        <x:v>174378156.70724747</x:v>
      </x:c>
      <x:c r="C12" s="32" t="n">
        <x:f>B12</x:f>
        <x:v>174378156.70724747</x:v>
      </x:c>
      <x:c r="D12" s="31" t="str">
        <x:v>USD</x:v>
      </x:c>
      <x:c r="E12" s="31" t="str">
        <x:v>12-month security-adoption value before projected token supply division.</x:v>
      </x:c>
      <x:c r="F12" s="31"/>
      <x:c r="G12" s="31"/>
      <x:c r="H12" s="31"/>
    </x:row>
    <x:row r="13">
      <x:c r="A13" s="29" t="str">
        <x:v>Security-equivalent hash rate</x:v>
      </x:c>
      <x:c r="B13" s="29" t="n">
        <x:f>Model!B4</x:f>
        <x:v>25089922214135692</x:v>
      </x:c>
      <x:c r="C13" s="32" t="n">
        <x:f>B13</x:f>
        <x:v>25089922214135692</x:v>
      </x:c>
      <x:c r="D13" s="31" t="str">
        <x:v>hashes / sec</x:v>
      </x:c>
      <x:c r="E13" s="31" t="str">
        <x:v>matmul_security_weight * network_matmul_rate_hps.</x:v>
      </x:c>
      <x:c r="F13" s="31"/>
      <x:c r="G13" s="31"/>
      <x:c r="H13" s="31"/>
    </x:row>
    <x:row r="14">
      <x:c r="A14" s="29" t="str">
        <x:v>Network MatMul rate</x:v>
      </x:c>
      <x:c r="B14" s="29" t="n">
        <x:f>Model!B5</x:f>
        <x:v>554455.9237024327</x:v>
      </x:c>
      <x:c r="C14" s="33" t="n">
        <x:f>B14</x:f>
        <x:v>554455.9237024327</x:v>
      </x:c>
      <x:c r="D14" s="31" t="str">
        <x:v>MatMul / sec</x:v>
      </x:c>
      <x:c r="E14" s="31" t="str">
        <x:v>One-week BTX getnetworkhashps(6720) network MatMul rate.</x:v>
      </x:c>
      <x:c r="F14" s="31"/>
      <x:c r="G14" s="31"/>
      <x:c r="H14" s="31"/>
    </x:row>
    <x:row r="15">
      <x:c r="A15" s="29" t="str">
        <x:v>BTX security share</x:v>
      </x:c>
      <x:c r="B15" s="29" t="n">
        <x:f>Model!B8</x:f>
        <x:v>0.002538256687327636</x:v>
      </x:c>
      <x:c r="C15" s="33" t="n">
        <x:f>B15</x:f>
        <x:v>0.002538256687327636</x:v>
      </x:c>
      <x:c r="D15" s="31" t="str">
        <x:v>% of BTC</x:v>
      </x:c>
      <x:c r="E15" s="31" t="str">
        <x:v>100 * security_equiv_hashrate_hps / btc_hashrate_hps.</x:v>
      </x:c>
      <x:c r="F15" s="31"/>
      <x:c r="G15" s="31"/>
      <x:c r="H15" s="31"/>
    </x:row>
    <x:row r="16">
      <x:c r="A16" s="29" t="str">
        <x:v>12-month security estimate</x:v>
      </x:c>
      <x:c r="B16" s="29" t="n">
        <x:f>Model!B17</x:f>
        <x:v>0.06802527922038064</x:v>
      </x:c>
      <x:c r="C16" s="33" t="n">
        <x:f>B16</x:f>
        <x:v>0.06802527922038064</x:v>
      </x:c>
      <x:c r="D16" s="31" t="str">
        <x:v>% of BTC</x:v>
      </x:c>
      <x:c r="E16" s="31" t="str">
        <x:v>Probability-weighted expected 12-month BTX security share.</x:v>
      </x:c>
      <x:c r="F16" s="31"/>
      <x:c r="G16" s="31"/>
      <x:c r="H16" s="31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33.33000183105469" hidden="0" customWidth="1"/>
    <x:col min="2" max="2" width="18.329999923706055" hidden="0" customWidth="1"/>
    <x:col min="3" max="3" width="23.329999923706055" hidden="0" customWidth="1"/>
    <x:col min="4" max="4" width="52.220001220703125" hidden="0" customWidth="1"/>
  </x:cols>
  <x:sheetData>
    <x:row r="1" ht="21.600000381469727" hidden="0" customHeight="1">
      <x:c r="A1" s="5" t="str">
        <x:v>Inputs and constants</x:v>
      </x:c>
      <x:c r="B1" s="6" t="str">
        <x:v>Inputs and constants</x:v>
      </x:c>
      <x:c r="C1" s="6" t="str">
        <x:v>Inputs and constants</x:v>
      </x:c>
      <x:c r="D1" s="7" t="str">
        <x:v>Inputs and constants</x:v>
      </x:c>
      <x:c r="E1" s="2"/>
      <x:c r="F1" s="2"/>
      <x:c r="G1" s="2"/>
      <x:c r="H1" s="2"/>
      <x:c r="I1" s="2"/>
      <x:c r="J1" s="2"/>
      <x:c r="K1" s="2"/>
      <x:c r="L1" s="2"/>
      <x:c r="M1" s="2"/>
      <x:c r="N1" s="2"/>
    </x:row>
    <x:row r="3">
      <x:c r="A3" s="19" t="str">
        <x:v>Variable</x:v>
      </x:c>
      <x:c r="B3" s="19" t="str">
        <x:v>Value</x:v>
      </x:c>
      <x:c r="C3" s="19" t="str">
        <x:v>Units</x:v>
      </x:c>
      <x:c r="D3" s="19" t="str">
        <x:v>Source / notes</x:v>
      </x:c>
    </x:row>
    <x:row r="4">
      <x:c r="A4" s="31" t="str">
        <x:v>Live input: btc_price_usd</x:v>
      </x:c>
      <x:c r="B4" s="38" t="n">
        <x:v>75510</x:v>
      </x:c>
      <x:c r="C4" s="31" t="str">
        <x:v>USD / BTC</x:v>
      </x:c>
      <x:c r="D4" s="31" t="str">
        <x:v>Migration snapshot BTC spot price; replace with latest live value for current runs.</x:v>
      </x:c>
    </x:row>
    <x:row r="5">
      <x:c r="A5" s="31" t="str">
        <x:v>Live input: btc_hashrate_hps</x:v>
      </x:c>
      <x:c r="B5" s="38" t="n">
        <x:v>988470643627111900000</x:v>
      </x:c>
      <x:c r="C5" s="31" t="str">
        <x:v>hashes / sec</x:v>
      </x:c>
      <x:c r="D5" s="31" t="str">
        <x:v>Bitcoin one-week rolling getnetworkhashps(1008) network hash rate.</x:v>
      </x:c>
    </x:row>
    <x:row r="6">
      <x:c r="A6" s="31" t="str">
        <x:v>Live input: network_matmul_rate_hps</x:v>
      </x:c>
      <x:c r="B6" s="38" t="n">
        <x:v>554455.9237024327</x:v>
      </x:c>
      <x:c r="C6" s="31" t="str">
        <x:v>MatMul / sec</x:v>
      </x:c>
      <x:c r="D6" s="31" t="str">
        <x:v>BTX one-week network MatMul rate from getnetworkhashps(6720).</x:v>
      </x:c>
    </x:row>
    <x:row r="7">
      <x:c r="A7" s="31" t="str">
        <x:v>Live input: btc_block_height</x:v>
      </x:c>
      <x:c r="B7" s="38" t="n">
        <x:v>947157</x:v>
      </x:c>
      <x:c r="C7" s="31" t="str">
        <x:v>blocks</x:v>
      </x:c>
      <x:c r="D7" s="31" t="str">
        <x:v>Bitcoin height; used for public chain-state reporting.</x:v>
      </x:c>
    </x:row>
    <x:row r="8">
      <x:c r="A8" s="31" t="str">
        <x:v>Live input: btc_circulating_supply</x:v>
      </x:c>
      <x:c r="B8" s="38" t="n">
        <x:v>20022353</x:v>
      </x:c>
      <x:c r="C8" s="31" t="str">
        <x:v>BTC</x:v>
      </x:c>
      <x:c r="D8" s="31" t="str">
        <x:v>Bitcoin circulating supply; used for reporting.</x:v>
      </x:c>
    </x:row>
    <x:row r="9">
      <x:c r="A9" s="31" t="str">
        <x:v>Live input: btx_block_height</x:v>
      </x:c>
      <x:c r="B9" s="38" t="n">
        <x:v>108934</x:v>
      </x:c>
      <x:c r="C9" s="31" t="str">
        <x:v>blocks</x:v>
      </x:c>
      <x:c r="D9" s="31" t="str">
        <x:v>BTX migration snapshot block height.</x:v>
      </x:c>
    </x:row>
    <x:row r="10">
      <x:c r="A10" s="31" t="str">
        <x:v>Live input: btx_circulating_supply</x:v>
      </x:c>
      <x:c r="B10" s="38" t="n">
        <x:v>2178700</x:v>
      </x:c>
      <x:c r="C10" s="31" t="str">
        <x:v>BTX</x:v>
      </x:c>
      <x:c r="D10" s="31" t="str">
        <x:v>BTX migration snapshot circulating/UTXO supply.</x:v>
      </x:c>
    </x:row>
    <x:row r="11">
      <x:c r="A11" s="31" t="str">
        <x:v>Constant: btx_max_supply</x:v>
      </x:c>
      <x:c r="B11" s="38" t="n">
        <x:v>21000000</x:v>
      </x:c>
      <x:c r="C11" s="31" t="str">
        <x:v>BTX</x:v>
      </x:c>
      <x:c r="D11" s="31" t="str">
        <x:v>Protocol max supply and FDV denominator.</x:v>
      </x:c>
    </x:row>
    <x:row r="12">
      <x:c r="A12" s="31" t="str">
        <x:v>Constant: matmul_security_weight</x:v>
      </x:c>
      <x:c r="B12" s="38" t="n">
        <x:v>45251427826.03048</x:v>
      </x:c>
      <x:c r="C12" s="31" t="str">
        <x:v>BTC-equivalent hashes / MatMul</x:v>
      </x:c>
      <x:c r="D12" s="31" t="str">
        <x:v>Corrected v1.4 migration coefficient that converts BTX network MatMul/sec into BTC-equivalent hashes/sec.</x:v>
      </x:c>
    </x:row>
    <x:row r="13">
      <x:c r="A13" s="31" t="str">
        <x:v>Constant: risk_index</x:v>
      </x:c>
      <x:c r="B13" s="38" t="n">
        <x:v>0.635</x:v>
      </x:c>
      <x:c r="C13" s="31" t="str">
        <x:v>index</x:v>
      </x:c>
      <x:c r="D13" s="31" t="str">
        <x:v>Bitcoin mining-regime premium index.</x:v>
      </x:c>
    </x:row>
    <x:row r="14">
      <x:c r="A14" s="31" t="str">
        <x:v>Constant: risk_spot_weight</x:v>
      </x:c>
      <x:c r="B14" s="38" t="n">
        <x:v>0.25</x:v>
      </x:c>
      <x:c r="C14" s="31" t="str">
        <x:v>weight</x:v>
      </x:c>
      <x:c r="D14" s="31" t="str">
        <x:v>Spot weight for risk premium.</x:v>
      </x:c>
    </x:row>
    <x:row r="15">
      <x:c r="A15" s="31" t="str">
        <x:v>Constant: risk_long_weight</x:v>
      </x:c>
      <x:c r="B15" s="38" t="n">
        <x:v>0.75</x:v>
      </x:c>
      <x:c r="C15" s="31" t="str">
        <x:v>weight</x:v>
      </x:c>
      <x:c r="D15" s="31" t="str">
        <x:v>Long-horizon weight for risk premium.</x:v>
      </x:c>
    </x:row>
    <x:row r="16">
      <x:c r="A16" s="31" t="str">
        <x:v>Constant: risk_half_life_months</x:v>
      </x:c>
      <x:c r="B16" s="38" t="n">
        <x:v>6</x:v>
      </x:c>
      <x:c r="C16" s="31" t="str">
        <x:v>months</x:v>
      </x:c>
      <x:c r="D16" s="31" t="str">
        <x:v>Half-life for risk-premium ramp.</x:v>
      </x:c>
    </x:row>
    <x:row r="17">
      <x:c r="A17" s="31" t="str">
        <x:v>Constant: scenario_bear_probability</x:v>
      </x:c>
      <x:c r="B17" s="38" t="n">
        <x:v>0.35</x:v>
      </x:c>
      <x:c r="C17" s="31" t="str">
        <x:v>probability</x:v>
      </x:c>
      <x:c r="D17" s="31" t="str">
        <x:v>Bear-case weight in the Forward Market Price projection.</x:v>
      </x:c>
    </x:row>
    <x:row r="18">
      <x:c r="A18" s="31" t="str">
        <x:v>Constant: scenario_base_probability</x:v>
      </x:c>
      <x:c r="B18" s="38" t="n">
        <x:v>0.5</x:v>
      </x:c>
      <x:c r="C18" s="31" t="str">
        <x:v>probability</x:v>
      </x:c>
      <x:c r="D18" s="31" t="str">
        <x:v>Base-case weight in the Forward Market Price projection.</x:v>
      </x:c>
    </x:row>
    <x:row r="19">
      <x:c r="A19" s="31" t="str">
        <x:v>Constant: scenario_bull_probability</x:v>
      </x:c>
      <x:c r="B19" s="38" t="n">
        <x:v>0.15</x:v>
      </x:c>
      <x:c r="C19" s="31" t="str">
        <x:v>probability</x:v>
      </x:c>
      <x:c r="D19" s="31" t="str">
        <x:v>Bull-case weight in the Forward Market Price projection.</x:v>
      </x:c>
    </x:row>
    <x:row r="20">
      <x:c r="A20" s="31" t="str">
        <x:v>Constant: scenario_bear_growth_12m</x:v>
      </x:c>
      <x:c r="B20" s="38" t="n">
        <x:v>8</x:v>
      </x:c>
      <x:c r="C20" s="31" t="str">
        <x:v>x</x:v>
      </x:c>
      <x:c r="D20" s="31" t="str">
        <x:v>Bear 12-month compute-adoption growth under the linear model.</x:v>
      </x:c>
    </x:row>
    <x:row r="21">
      <x:c r="A21" s="31" t="str">
        <x:v>Constant: scenario_base_growth_12m</x:v>
      </x:c>
      <x:c r="B21" s="38" t="n">
        <x:v>24</x:v>
      </x:c>
      <x:c r="C21" s="31" t="str">
        <x:v>x</x:v>
      </x:c>
      <x:c r="D21" s="31" t="str">
        <x:v>Base 12-month compute-adoption growth under the linear model.</x:v>
      </x:c>
    </x:row>
    <x:row r="22">
      <x:c r="A22" s="31" t="str">
        <x:v>Constant: scenario_bull_growth_12m</x:v>
      </x:c>
      <x:c r="B22" s="38" t="n">
        <x:v>80</x:v>
      </x:c>
      <x:c r="C22" s="31" t="str">
        <x:v>x</x:v>
      </x:c>
      <x:c r="D22" s="31" t="str">
        <x:v>Bull 12-month compute-adoption growth under the linear model.</x:v>
      </x:c>
    </x:row>
    <x:row r="23">
      <x:c r="A23" s="31" t="str">
        <x:v>Constant: scenario_bear_security_cap_percent</x:v>
      </x:c>
      <x:c r="B23" s="38" t="n">
        <x:v>0.1</x:v>
      </x:c>
      <x:c r="C23" s="31" t="str">
        <x:v>% of BTC</x:v>
      </x:c>
      <x:c r="D23" s="31" t="str">
        <x:v>Bear cap for BTX as a percentage of Bitcoin-equivalent security.</x:v>
      </x:c>
    </x:row>
    <x:row r="24">
      <x:c r="A24" s="31" t="str">
        <x:v>Constant: scenario_base_security_cap_percent</x:v>
      </x:c>
      <x:c r="B24" s="38" t="n">
        <x:v>1</x:v>
      </x:c>
      <x:c r="C24" s="31" t="str">
        <x:v>% of BTC</x:v>
      </x:c>
      <x:c r="D24" s="31" t="str">
        <x:v>Base cap for BTX as a percentage of Bitcoin-equivalent security.</x:v>
      </x:c>
    </x:row>
    <x:row r="25">
      <x:c r="A25" s="31" t="str">
        <x:v>Constant: scenario_bull_security_cap_percent</x:v>
      </x:c>
      <x:c r="B25" s="38" t="n">
        <x:v>10</x:v>
      </x:c>
      <x:c r="C25" s="31" t="str">
        <x:v>% of BTC</x:v>
      </x:c>
      <x:c r="D25" s="31" t="str">
        <x:v>Bull cap for BTX as a percentage of Bitcoin-equivalent security.</x:v>
      </x:c>
    </x:row>
    <x:row r="26">
      <x:c r="A26" s="31" t="str">
        <x:v>Constant: scenario_bear_half_life_months</x:v>
      </x:c>
      <x:c r="B26" s="38" t="n">
        <x:v>9</x:v>
      </x:c>
      <x:c r="C26" s="31" t="str">
        <x:v>months</x:v>
      </x:c>
      <x:c r="D26" s="31" t="str">
        <x:v>Bear adoption-progress half-life.</x:v>
      </x:c>
    </x:row>
    <x:row r="27">
      <x:c r="A27" s="31" t="str">
        <x:v>Constant: scenario_base_half_life_months</x:v>
      </x:c>
      <x:c r="B27" s="38" t="n">
        <x:v>6</x:v>
      </x:c>
      <x:c r="C27" s="31" t="str">
        <x:v>months</x:v>
      </x:c>
      <x:c r="D27" s="31" t="str">
        <x:v>Base adoption-progress half-life.</x:v>
      </x:c>
    </x:row>
    <x:row r="28">
      <x:c r="A28" s="31" t="str">
        <x:v>Constant: scenario_bull_half_life_months</x:v>
      </x:c>
      <x:c r="B28" s="38" t="n">
        <x:v>4</x:v>
      </x:c>
      <x:c r="C28" s="31" t="str">
        <x:v>months</x:v>
      </x:c>
      <x:c r="D28" s="31" t="str">
        <x:v>Bull adoption-progress half-life.</x:v>
      </x:c>
    </x:row>
    <x:row r="29">
      <x:c r="A29" s="31" t="str">
        <x:v>Constant: network_matmul_rate_anchor_hps</x:v>
      </x:c>
      <x:c r="B29" s="38" t="n">
        <x:v>554455.9237024327</x:v>
      </x:c>
      <x:c r="C29" s="31" t="str">
        <x:v>MatMul / sec</x:v>
      </x:c>
      <x:c r="D29" s="31" t="str">
        <x:v>Corrected v1.4 migration anchor for audit and continuity checks.</x:v>
      </x:c>
    </x:row>
    <x:row r="30">
      <x:c r="A30" s="31" t="str">
        <x:v>State input: prior_effective_network_matmul_rate_hps</x:v>
      </x:c>
      <x:c r="B30" s="38" t="n">
        <x:v>554455.9237024327</x:v>
      </x:c>
      <x:c r="C30" s="31" t="str">
        <x:v>MatMul / sec</x:v>
      </x:c>
      <x:c r="D30" s="31" t="str">
        <x:v>Prior stored effective network MatMul rate. Upward observed moves pass through immediately.</x:v>
      </x:c>
    </x:row>
    <x:row r="31">
      <x:c r="A31" s="31" t="str">
        <x:v>State input: matmul_release_elapsed_seconds</x:v>
      </x:c>
      <x:c r="B31" s="38" t="n">
        <x:v>0</x:v>
      </x:c>
      <x:c r="C31" s="31" t="str">
        <x:v>seconds</x:v>
      </x:c>
      <x:c r="D31" s="31" t="str">
        <x:v>Elapsed time since the prior effective network MatMul-rate observation.</x:v>
      </x:c>
    </x:row>
    <x:row r="32">
      <x:c r="A32" s="31" t="str">
        <x:v>Constant: matmul_release_half_life_seconds</x:v>
      </x:c>
      <x:c r="B32" s="38" t="n">
        <x:v>604800</x:v>
      </x:c>
      <x:c r="C32" s="31" t="str">
        <x:v>seconds</x:v>
      </x:c>
      <x:c r="D32" s="31" t="str">
        <x:v>Seven-day release half-life for downward MatMul-rate moves only.</x:v>
      </x:c>
    </x:row>
    <x:row r="33">
      <x:c r="A33" s="31" t="str">
        <x:v>Constant: float_alpha</x:v>
      </x:c>
      <x:c r="B33" s="38" t="n">
        <x:v>0.08</x:v>
      </x:c>
      <x:c r="C33" s="31" t="str">
        <x:v>exponent</x:v>
      </x:c>
      <x:c r="D33" s="31" t="str">
        <x:v>Conservative float-premium exponent.</x:v>
      </x:c>
    </x:row>
    <x:row r="34">
      <x:c r="A34" s="31" t="str">
        <x:v>Constant: float_floor</x:v>
      </x:c>
      <x:c r="B34" s="38" t="n">
        <x:v>0.05</x:v>
      </x:c>
      <x:c r="C34" s="31" t="str">
        <x:v>share</x:v>
      </x:c>
      <x:c r="D34" s="31" t="str">
        <x:v>Minimum float denominator.</x:v>
      </x:c>
    </x:row>
    <x:row r="35">
      <x:c r="A35" s="31" t="str">
        <x:v>Constant: float_multiplier_min</x:v>
      </x:c>
      <x:c r="B35" s="38" t="n">
        <x:v>0.9</x:v>
      </x:c>
      <x:c r="C35" s="31" t="str">
        <x:v>x</x:v>
      </x:c>
      <x:c r="D35" s="31" t="str">
        <x:v>Lower bound on float multiplier.</x:v>
      </x:c>
    </x:row>
    <x:row r="36">
      <x:c r="A36" s="31" t="str">
        <x:v>Constant: float_multiplier_max</x:v>
      </x:c>
      <x:c r="B36" s="38" t="n">
        <x:v>1.25</x:v>
      </x:c>
      <x:c r="C36" s="31" t="str">
        <x:v>x</x:v>
      </x:c>
      <x:c r="D36" s="31" t="str">
        <x:v>Upper bound on float multiplier.</x:v>
      </x:c>
    </x:row>
    <x:row r="37">
      <x:c r="A37" s="31" t="str">
        <x:v>Constant: supply_multiplier_min</x:v>
      </x:c>
      <x:c r="B37" s="38" t="n">
        <x:v>0.85</x:v>
      </x:c>
      <x:c r="C37" s="31" t="str">
        <x:v>x</x:v>
      </x:c>
      <x:c r="D37" s="31" t="str">
        <x:v>Lower bound on combined supply multiplier.</x:v>
      </x:c>
    </x:row>
    <x:row r="38">
      <x:c r="A38" s="31" t="str">
        <x:v>Constant: supply_multiplier_max</x:v>
      </x:c>
      <x:c r="B38" s="38" t="n">
        <x:v>1.25</x:v>
      </x:c>
      <x:c r="C38" s="31" t="str">
        <x:v>x</x:v>
      </x:c>
      <x:c r="D38" s="31" t="str">
        <x:v>Upper bound on combined supply multiplier.</x:v>
      </x:c>
    </x:row>
    <x:row r="39">
      <x:c r="A39" s="31" t="str">
        <x:v>Constant: supply_unlock_drag_exponent</x:v>
      </x:c>
      <x:c r="B39" s="38" t="n">
        <x:v>0.05</x:v>
      </x:c>
      <x:c r="C39" s="31" t="str">
        <x:v>exponent</x:v>
      </x:c>
      <x:c r="D39" s="31" t="str">
        <x:v>Conservative protocol-unlock drag.</x:v>
      </x:c>
    </x:row>
    <x:row r="40">
      <x:c r="A40" s="31" t="str">
        <x:v>Constant: btx_block_time_seconds</x:v>
      </x:c>
      <x:c r="B40" s="38" t="n">
        <x:v>90</x:v>
      </x:c>
      <x:c r="C40" s="31" t="str">
        <x:v>seconds</x:v>
      </x:c>
      <x:c r="D40" s="31" t="str">
        <x:v>BTX target block time.</x:v>
      </x:c>
    </x:row>
    <x:row r="41">
      <x:c r="A41" s="31" t="str">
        <x:v>Audit: deprecated_raw_nonce_rate_nps</x:v>
      </x:c>
      <x:c r="B41" s="38" t="n">
        <x:v>103935054.73958449</x:v>
      </x:c>
      <x:c r="C41" s="31" t="str">
        <x:v>raw nonces / sec</x:v>
      </x:c>
      <x:c r="D41" s="31" t="str">
        <x:v>Deprecated v1.3 raw nonce snapshot retained for audit only; v1.7 pricing does not use this field.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20" hidden="0" customWidth="1"/>
    <x:col min="3" max="3" width="14.4399995803833" hidden="0" customWidth="1"/>
    <x:col min="4" max="4" width="55.560001373291016" hidden="0" customWidth="1"/>
  </x:cols>
  <x:sheetData>
    <x:row r="1" ht="21.600000381469727" hidden="0" customHeight="1">
      <x:c r="A1" s="5" t="str">
        <x:v>Model calculations</x:v>
      </x:c>
      <x:c r="B1" s="6" t="str">
        <x:v>Model calculations</x:v>
      </x:c>
      <x:c r="C1" s="6" t="str">
        <x:v>Model calculations</x:v>
      </x:c>
      <x:c r="D1" s="7" t="str">
        <x:v>Model calculations</x:v>
      </x:c>
      <x:c r="E1" s="2"/>
      <x:c r="F1" s="2"/>
      <x:c r="G1" s="2"/>
      <x:c r="H1" s="2"/>
      <x:c r="I1" s="2"/>
      <x:c r="J1" s="2"/>
      <x:c r="K1" s="2"/>
      <x:c r="L1" s="2"/>
      <x:c r="M1" s="2"/>
      <x:c r="N1" s="2"/>
    </x:row>
    <x:row r="3">
      <x:c r="A3" s="19" t="str">
        <x:v>Output</x:v>
      </x:c>
      <x:c r="B3" s="19" t="str">
        <x:v>Formula / value</x:v>
      </x:c>
      <x:c r="C3" s="19" t="str">
        <x:v>Units</x:v>
      </x:c>
      <x:c r="D3" s="19" t="str">
        <x:v>Explanation</x:v>
      </x:c>
    </x:row>
    <x:row r="4">
      <x:c r="A4" s="46" t="str">
        <x:v>security_equiv_hashrate_hps</x:v>
      </x:c>
      <x:c r="B4" s="47" t="n">
        <x:f>Inputs!B12*Inputs!B6</x:f>
        <x:v>25089922214135692</x:v>
      </x:c>
      <x:c r="C4" s="46" t="str">
        <x:v>hashes / sec</x:v>
      </x:c>
      <x:c r="D4" s="46" t="str">
        <x:v>matmul_security_weight * network_matmul_rate_hps.</x:v>
      </x:c>
    </x:row>
    <x:row r="5">
      <x:c r="A5" s="46" t="str">
        <x:v>network_matmul_rate_hps</x:v>
      </x:c>
      <x:c r="B5" s="48" t="n">
        <x:f>Inputs!B6</x:f>
        <x:v>554455.9237024327</x:v>
      </x:c>
      <x:c r="C5" s="46" t="str">
        <x:v>MatMul / sec</x:v>
      </x:c>
      <x:c r="D5" s="46" t="str">
        <x:v>One-week BTX getnetworkhashps(6720) network MatMul rate.</x:v>
      </x:c>
    </x:row>
    <x:row r="6">
      <x:c r="A6" s="46" t="str">
        <x:v>effective_network_matmul_rate_hps</x:v>
      </x:c>
      <x:c r="B6" s="48" t="n">
        <x:f>LET(current,Inputs!B6,prior,Inputs!B30,elapsed,MAX(Inputs!B31,0),halfLife,Inputs!B32,IF(OR(prior&lt;=0,current&gt;=prior),current,MAX(current,current+(prior-current)*POWER(2,-elapsed/halfLife))))</x:f>
        <x:v>554455.9237024327</x:v>
      </x:c>
      <x:c r="C6" s="46" t="str">
        <x:v>MatMul / sec</x:v>
      </x:c>
      <x:c r="D6" s="46" t="str">
        <x:v>Diagnostic release-envelope rate only. Headline price and Forward Market Price use current network_matmul_rate_hps.</x:v>
      </x:c>
    </x:row>
    <x:row r="7">
      <x:c r="A7" s="46" t="str">
        <x:v>compute_floor_usd</x:v>
      </x:c>
      <x:c r="B7" s="49" t="n">
        <x:f>Inputs!B4*(B4/Inputs!B5)</x:f>
        <x:v>1.9166376246010979</x:v>
      </x:c>
      <x:c r="C7" s="46" t="str">
        <x:v>USD / BTX</x:v>
      </x:c>
      <x:c r="D7" s="46" t="str">
        <x:v>btc_price_usd * (security_equiv_hashrate_hps / btc_hashrate_hps).</x:v>
      </x:c>
    </x:row>
    <x:row r="8">
      <x:c r="A8" s="46" t="str">
        <x:v>btx_security_percent</x:v>
      </x:c>
      <x:c r="B8" s="50" t="n">
        <x:f>100*B4/Inputs!B5</x:f>
        <x:v>0.002538256687327636</x:v>
      </x:c>
      <x:c r="C8" s="46" t="str">
        <x:v>% of BTC</x:v>
      </x:c>
      <x:c r="D8" s="46" t="str">
        <x:v>100 * security_equiv_hashrate_hps / btc_hashrate_hps.</x:v>
      </x:c>
    </x:row>
    <x:row r="9">
      <x:c r="A9" s="46" t="str">
        <x:v>Float ratio</x:v>
      </x:c>
      <x:c r="B9" s="50" t="n">
        <x:f>MIN(1,MAX(Inputs!B10/Inputs!B11,Inputs!B34))</x:f>
        <x:v>0.10374761904761905</x:v>
      </x:c>
      <x:c r="C9" s="46" t="str">
        <x:v>share</x:v>
      </x:c>
      <x:c r="D9" s="46" t="str">
        <x:v>Max of circulating/max supply and 5% float floor.</x:v>
      </x:c>
    </x:row>
    <x:row r="10">
      <x:c r="A10" s="46" t="str">
        <x:v>Float multiplier</x:v>
      </x:c>
      <x:c r="B10" s="51" t="n">
        <x:f>MIN(MAX(POWER(1/B9,Inputs!B33),Inputs!B35),Inputs!B36)</x:f>
        <x:v>1.1987310338995714</x:v>
      </x:c>
      <x:c r="C10" s="46" t="str">
        <x:v>x</x:v>
      </x:c>
      <x:c r="D10" s="46" t="str">
        <x:v>Capped float scarcity premium.</x:v>
      </x:c>
    </x:row>
    <x:row r="11">
      <x:c r="A11" s="46" t="str">
        <x:v>Projected supply, 12m</x:v>
      </x:c>
      <x:c r="B11" s="52" t="n">
        <x:f>IF(Inputs!B9="",Inputs!B10,MIN(Inputs!B11,SUM(Schedules!F4:F43)))</x:f>
        <x:v>9191500</x:v>
      </x:c>
      <x:c r="C11" s="46" t="str">
        <x:v>BTX</x:v>
      </x:c>
      <x:c r="D11" s="46" t="str">
        <x:v>Protocol issuance projection for unlock drag.</x:v>
      </x:c>
    </x:row>
    <x:row r="12">
      <x:c r="A12" s="46" t="str">
        <x:v>Unlock drag multiplier</x:v>
      </x:c>
      <x:c r="B12" s="51" t="n">
        <x:f>POWER(1+MAX(0,(B11-Inputs!B10)/MAX(Inputs!B10,Inputs!B11*Inputs!B34)),-Inputs!B39)</x:f>
        <x:v>0.9305517969194983</x:v>
      </x:c>
      <x:c r="C12" s="46" t="str">
        <x:v>x</x:v>
      </x:c>
      <x:c r="D12" s="46" t="str">
        <x:v>Small drag for protocol issuance overhang.</x:v>
      </x:c>
    </x:row>
    <x:row r="13">
      <x:c r="A13" s="46" t="str">
        <x:v>btx_supply_multiplier</x:v>
      </x:c>
      <x:c r="B13" s="51" t="n">
        <x:f>MIN(MAX(B10*B12,Inputs!B37),Inputs!B38)</x:f>
        <x:v>1.1154813176184142</x:v>
      </x:c>
      <x:c r="C13" s="46" t="str">
        <x:v>x</x:v>
      </x:c>
      <x:c r="D13" s="46" t="str">
        <x:v>Capped combined float/unlock adjustment.</x:v>
      </x:c>
    </x:row>
    <x:row r="14">
      <x:c r="A14" s="46" t="str">
        <x:v>model_compute_floor_usd</x:v>
      </x:c>
      <x:c r="B14" s="53" t="n">
        <x:f>B7*B13</x:f>
        <x:v>2.1379734628870604</x:v>
      </x:c>
      <x:c r="C14" s="46" t="str">
        <x:v>USD / BTX</x:v>
      </x:c>
      <x:c r="D14" s="46" t="str">
        <x:v>Current compute floor multiplied by the supply multiplier.</x:v>
      </x:c>
    </x:row>
    <x:row r="15">
      <x:c r="A15" s="46" t="str">
        <x:v>spot_usd</x:v>
      </x:c>
      <x:c r="B15" s="53" t="n">
        <x:f>B14*(1+Inputs!B13*Inputs!B14)</x:f>
        <x:v>2.477376750120381</x:v>
      </x:c>
      <x:c r="C15" s="46" t="str">
        <x:v>USD / BTX</x:v>
      </x:c>
      <x:c r="D15" s="46" t="str">
        <x:v>Model floor * spot Bitcoin mining-regime premium.</x:v>
      </x:c>
    </x:row>
    <x:row r="16">
      <x:c r="A16" s="46" t="str">
        <x:v>Forward Market Price</x:v>
      </x:c>
      <x:c r="B16" s="53" t="n">
        <x:f>Forward!H16</x:f>
        <x:v>18.971675646765757</x:v>
      </x:c>
      <x:c r="C16" s="46" t="str">
        <x:v>USD / BTX</x:v>
      </x:c>
      <x:c r="D16" s="46" t="str">
        <x:v>12-month probability-weighted expected forward market price.</x:v>
      </x:c>
    </x:row>
    <x:row r="17">
      <x:c r="A17" s="46" t="str">
        <x:v>btx_security_percent_12m</x:v>
      </x:c>
      <x:c r="B17" s="50" t="n">
        <x:f>Forward!E16</x:f>
        <x:v>0.06802527922038064</x:v>
      </x:c>
      <x:c r="C17" s="46" t="str">
        <x:v>% of BTC</x:v>
      </x:c>
      <x:c r="D17" s="46" t="str">
        <x:v>Probability-weighted expected 12-month BTX security share.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8.890000343322754" hidden="0" customWidth="1"/>
    <x:col min="3" max="3" width="14.4399995803833" hidden="0" customWidth="1"/>
    <x:col min="4" max="4" width="16.670000076293945" hidden="0" customWidth="1"/>
    <x:col min="5" max="5" width="20" hidden="0" customWidth="1"/>
    <x:col min="6" max="6" width="14.4399995803833" hidden="0" customWidth="1"/>
    <x:col min="7" max="7" width="16.670000076293945" hidden="0" customWidth="1"/>
    <x:col min="8" max="8" width="17.780000686645508" hidden="0" customWidth="1"/>
    <x:col min="9" max="9" width="14.4399995803833" hidden="0" customWidth="1"/>
    <x:col min="10" max="10" width="18.889999389648438" hidden="0" customWidth="1"/>
    <x:col min="11" max="11" width="16.670000076293945" hidden="0" customWidth="1"/>
    <x:col min="12" max="12" width="15.5600004196167" hidden="0" customWidth="1"/>
    <x:col min="13" max="13" width="15.5600004196167" hidden="0" customWidth="1"/>
    <x:col min="14" max="14" width="15.5600004196167" hidden="0" customWidth="1"/>
  </x:cols>
  <x:sheetData>
    <x:row r="1" ht="21.600000381469727" hidden="0" customHeight="1">
      <x:c r="A1" s="5" t="str">
        <x:v>Forward Market Price</x:v>
      </x:c>
      <x:c r="B1" s="6" t="str">
        <x:v>Forward Market Price</x:v>
      </x:c>
      <x:c r="C1" s="6" t="str">
        <x:v>Forward Market Price</x:v>
      </x:c>
      <x:c r="D1" s="6" t="str">
        <x:v>Forward Market Price</x:v>
      </x:c>
      <x:c r="E1" s="6" t="str">
        <x:v>Forward Market Price</x:v>
      </x:c>
      <x:c r="F1" s="6" t="str">
        <x:v>Forward Market Price</x:v>
      </x:c>
      <x:c r="G1" s="6" t="str">
        <x:v>Forward Market Price</x:v>
      </x:c>
      <x:c r="H1" s="6" t="str">
        <x:v>Forward Market Price</x:v>
      </x:c>
      <x:c r="I1" s="6" t="str">
        <x:v>Forward Market Price</x:v>
      </x:c>
      <x:c r="J1" s="6" t="str">
        <x:v>Forward Market Price</x:v>
      </x:c>
      <x:c r="K1" s="6" t="str">
        <x:v>Forward Market Price</x:v>
      </x:c>
      <x:c r="L1" s="6" t="str">
        <x:v>Forward Market Price</x:v>
      </x:c>
      <x:c r="M1" s="6" t="str">
        <x:v>Forward Market Price</x:v>
      </x:c>
      <x:c r="N1" s="7" t="str">
        <x:v>Forward Market Price</x:v>
      </x:c>
    </x:row>
    <x:row r="3">
      <x:c r="A3" s="19" t="str">
        <x:v>Horizon</x:v>
      </x:c>
      <x:c r="B3" s="19" t="str">
        <x:v>Months</x:v>
      </x:c>
      <x:c r="C3" s="19" t="str">
        <x:v>Projected blocks</x:v>
      </x:c>
      <x:c r="D3" s="19" t="str">
        <x:v>Projected supply</x:v>
      </x:c>
      <x:c r="E3" s="19" t="str">
        <x:v>Expected security % of BTC</x:v>
      </x:c>
      <x:c r="F3" s="19" t="str">
        <x:v>Risk multiplier</x:v>
      </x:c>
      <x:c r="G3" s="19" t="str">
        <x:v>Expected multiplier</x:v>
      </x:c>
      <x:c r="H3" s="19" t="str">
        <x:v>Forward Market Price</x:v>
      </x:c>
      <x:c r="I3" s="19" t="str">
        <x:v>Sats / BTX</x:v>
      </x:c>
      <x:c r="J3" s="19" t="str">
        <x:v>Forward market cap</x:v>
      </x:c>
      <x:c r="K3" s="19" t="str">
        <x:v>Forward FDV</x:v>
      </x:c>
      <x:c r="L3" s="19" t="str">
        <x:v>Bear security %</x:v>
      </x:c>
      <x:c r="M3" s="19" t="str">
        <x:v>Base security %</x:v>
      </x:c>
      <x:c r="N3" s="19" t="str">
        <x:v>Bull security %</x:v>
      </x:c>
    </x:row>
    <x:row r="4">
      <x:c r="A4" s="46" t="str">
        <x:v>now</x:v>
      </x:c>
      <x:c r="B4" s="46" t="n">
        <x:v>0</x:v>
      </x:c>
      <x:c r="C4" s="52" t="n">
        <x:f>ROUND(B4*30.4375*86400/Inputs!$B$40,0)</x:f>
        <x:v>0</x:v>
      </x:c>
      <x:c r="D4" s="52" t="n">
        <x:f>IF(B4=0,Inputs!$B$10,MAX(Inputs!$B$10,MIN(Inputs!$B$11,MAX(0,MIN((Inputs!$B$9+1+C4),Schedules!$C$4)-Schedules!$B$4)*Schedules!$D$4+MAX(0,MIN((Inputs!$B$9+1+C4),Schedules!$C$5)-Schedules!$B$5)*Schedules!$D$5+MAX(0,MIN((Inputs!$B$9+1+C4),Schedules!$C$6)-Schedules!$B$6)*Schedules!$D$6+MAX(0,MIN((Inputs!$B$9+1+C4),Schedules!$C$7)-Schedules!$B$7)*Schedules!$D$7+MAX(0,MIN((Inputs!$B$9+1+C4),Schedules!$C$8)-Schedules!$B$8)*Schedules!$D$8+MAX(0,MIN((Inputs!$B$9+1+C4),Schedules!$C$9)-Schedules!$B$9)*Schedules!$D$9+MAX(0,MIN((Inputs!$B$9+1+C4),Schedules!$C$10)-Schedules!$B$10)*Schedules!$D$10+MAX(0,MIN((Inputs!$B$9+1+C4),Schedules!$C$11)-Schedules!$B$11)*Schedules!$D$11+MAX(0,MIN((Inputs!$B$9+1+C4),Schedules!$C$12)-Schedules!$B$12)*Schedules!$D$12+MAX(0,MIN((Inputs!$B$9+1+C4),Schedules!$C$13)-Schedules!$B$13)*Schedules!$D$13+MAX(0,MIN((Inputs!$B$9+1+C4),Schedules!$C$14)-Schedules!$B$14)*Schedules!$D$14+MAX(0,MIN((Inputs!$B$9+1+C4),Schedules!$C$15)-Schedules!$B$15)*Schedules!$D$15+MAX(0,MIN((Inputs!$B$9+1+C4),Schedules!$C$16)-Schedules!$B$16)*Schedules!$D$16+MAX(0,MIN((Inputs!$B$9+1+C4),Schedules!$C$17)-Schedules!$B$17)*Schedules!$D$17+MAX(0,MIN((Inputs!$B$9+1+C4),Schedules!$C$18)-Schedules!$B$18)*Schedules!$D$18+MAX(0,MIN((Inputs!$B$9+1+C4),Schedules!$C$19)-Schedules!$B$19)*Schedules!$D$19+MAX(0,MIN((Inputs!$B$9+1+C4),Schedules!$C$20)-Schedules!$B$20)*Schedules!$D$20+MAX(0,MIN((Inputs!$B$9+1+C4),Schedules!$C$21)-Schedules!$B$21)*Schedules!$D$21+MAX(0,MIN((Inputs!$B$9+1+C4),Schedules!$C$22)-Schedules!$B$22)*Schedules!$D$22+MAX(0,MIN((Inputs!$B$9+1+C4),Schedules!$C$23)-Schedules!$B$23)*Schedules!$D$23+MAX(0,MIN((Inputs!$B$9+1+C4),Schedules!$C$24)-Schedules!$B$24)*Schedules!$D$24+MAX(0,MIN((Inputs!$B$9+1+C4),Schedules!$C$25)-Schedules!$B$25)*Schedules!$D$25+MAX(0,MIN((Inputs!$B$9+1+C4),Schedules!$C$26)-Schedules!$B$26)*Schedules!$D$26+MAX(0,MIN((Inputs!$B$9+1+C4),Schedules!$C$27)-Schedules!$B$27)*Schedules!$D$27+MAX(0,MIN((Inputs!$B$9+1+C4),Schedules!$C$28)-Schedules!$B$28)*Schedules!$D$28+MAX(0,MIN((Inputs!$B$9+1+C4),Schedules!$C$29)-Schedules!$B$29)*Schedules!$D$29+MAX(0,MIN((Inputs!$B$9+1+C4),Schedules!$C$30)-Schedules!$B$30)*Schedules!$D$30+MAX(0,MIN((Inputs!$B$9+1+C4),Schedules!$C$31)-Schedules!$B$31)*Schedules!$D$31+MAX(0,MIN((Inputs!$B$9+1+C4),Schedules!$C$32)-Schedules!$B$32)*Schedules!$D$32+MAX(0,MIN((Inputs!$B$9+1+C4),Schedules!$C$33)-Schedules!$B$33)*Schedules!$D$33+MAX(0,MIN((Inputs!$B$9+1+C4),Schedules!$C$34)-Schedules!$B$34)*Schedules!$D$34+MAX(0,MIN((Inputs!$B$9+1+C4),Schedules!$C$35)-Schedules!$B$35)*Schedules!$D$35+MAX(0,MIN((Inputs!$B$9+1+C4),Schedules!$C$36)-Schedules!$B$36)*Schedules!$D$36+MAX(0,MIN((Inputs!$B$9+1+C4),Schedules!$C$37)-Schedules!$B$37)*Schedules!$D$37+MAX(0,MIN((Inputs!$B$9+1+C4),Schedules!$C$38)-Schedules!$B$38)*Schedules!$D$38+MAX(0,MIN((Inputs!$B$9+1+C4),Schedules!$C$39)-Schedules!$B$39)*Schedules!$D$39+MAX(0,MIN((Inputs!$B$9+1+C4),Schedules!$C$40)-Schedules!$B$40)*Schedules!$D$40+MAX(0,MIN((Inputs!$B$9+1+C4),Schedules!$C$41)-Schedules!$B$41)*Schedules!$D$41+MAX(0,MIN((Inputs!$B$9+1+C4),Schedules!$C$42)-Schedules!$B$42)*Schedules!$D$42+MAX(0,MIN((Inputs!$B$9+1+C4),Schedules!$C$43)-Schedules!$B$43)*Schedules!$D$43)))</x:f>
        <x:v>2178700</x:v>
      </x:c>
      <x:c r="E4" s="50" t="n">
        <x:f>Inputs!$B$17*L4+Inputs!$B$18*M4+Inputs!$B$19*N4</x:f>
        <x:v>0.002538256687327636</x:v>
      </x:c>
      <x:c r="F4" s="51" t="n">
        <x:f>1+Inputs!B13*(Inputs!B14+(Inputs!B15-Inputs!B14)*(1-POWER(0.5,B4/Inputs!B16)))</x:f>
        <x:v>1.15875</x:v>
      </x:c>
      <x:c r="G4" s="51" t="n">
        <x:f>IF(Model!$B$8=0,0,E4/Model!$B$8)</x:f>
        <x:v>1</x:v>
      </x:c>
      <x:c r="H4" s="53" t="n">
        <x:f>IF(D4=0,0,J4/D4)</x:f>
        <x:v>2.477376750120381</x:v>
      </x:c>
      <x:c r="I4" s="48" t="n">
        <x:f>H4/(Inputs!$B$4/100000000)</x:f>
        <x:v>3280.8591578868773</x:v>
      </x:c>
      <x:c r="J4" s="57" t="n">
        <x:f>Inputs!$B$4*(E4/100)*Model!$B$13*F4*Inputs!$B$10</x:f>
        <x:v>5397460.725487274</x:v>
      </x:c>
      <x:c r="K4" s="57" t="n">
        <x:f>H4*Inputs!$B$11</x:f>
        <x:v>52024911.752528</x:v>
      </x:c>
      <x:c r="L4" s="50" t="n">
        <x:f>IF(B4=0,Model!$B$8,MIN(MAX(Inputs!$B$23,Model!$B$8),Model!$B$8*POWER(Inputs!$B$20,((1-POWER(0.5,B4/Inputs!$B$26))/(1-POWER(0.5,12/Inputs!$B$26))))))</x:f>
        <x:v>0.002538256687327636</x:v>
      </x:c>
      <x:c r="M4" s="50" t="n">
        <x:f>IF(B4=0,Model!$B$8,MIN(MAX(Inputs!$B$24,Model!$B$8),Model!$B$8*POWER(Inputs!$B$21,((1-POWER(0.5,B4/Inputs!$B$27))/(1-POWER(0.5,12/Inputs!$B$27))))))</x:f>
        <x:v>0.002538256687327636</x:v>
      </x:c>
      <x:c r="N4" s="50" t="n">
        <x:f>IF(B4=0,Model!$B$8,MIN(MAX(Inputs!$B$25,Model!$B$8),Model!$B$8*POWER(Inputs!$B$22,((1-POWER(0.5,B4/Inputs!$B$28))/(1-POWER(0.5,12/Inputs!$B$28))))))</x:f>
        <x:v>0.002538256687327636</x:v>
      </x:c>
    </x:row>
    <x:row r="5">
      <x:c r="A5" s="46" t="str">
        <x:v>1m</x:v>
      </x:c>
      <x:c r="B5" s="46" t="n">
        <x:v>1</x:v>
      </x:c>
      <x:c r="C5" s="52" t="n">
        <x:f>ROUND(B5*30.4375*86400/Inputs!$B$40,0)</x:f>
        <x:v>29220</x:v>
      </x:c>
      <x:c r="D5" s="52" t="n">
        <x:f>IF(B5=0,Inputs!$B$10,MAX(Inputs!$B$10,MIN(Inputs!$B$11,MAX(0,MIN((Inputs!$B$9+1+C5),Schedules!$C$4)-Schedules!$B$4)*Schedules!$D$4+MAX(0,MIN((Inputs!$B$9+1+C5),Schedules!$C$5)-Schedules!$B$5)*Schedules!$D$5+MAX(0,MIN((Inputs!$B$9+1+C5),Schedules!$C$6)-Schedules!$B$6)*Schedules!$D$6+MAX(0,MIN((Inputs!$B$9+1+C5),Schedules!$C$7)-Schedules!$B$7)*Schedules!$D$7+MAX(0,MIN((Inputs!$B$9+1+C5),Schedules!$C$8)-Schedules!$B$8)*Schedules!$D$8+MAX(0,MIN((Inputs!$B$9+1+C5),Schedules!$C$9)-Schedules!$B$9)*Schedules!$D$9+MAX(0,MIN((Inputs!$B$9+1+C5),Schedules!$C$10)-Schedules!$B$10)*Schedules!$D$10+MAX(0,MIN((Inputs!$B$9+1+C5),Schedules!$C$11)-Schedules!$B$11)*Schedules!$D$11+MAX(0,MIN((Inputs!$B$9+1+C5),Schedules!$C$12)-Schedules!$B$12)*Schedules!$D$12+MAX(0,MIN((Inputs!$B$9+1+C5),Schedules!$C$13)-Schedules!$B$13)*Schedules!$D$13+MAX(0,MIN((Inputs!$B$9+1+C5),Schedules!$C$14)-Schedules!$B$14)*Schedules!$D$14+MAX(0,MIN((Inputs!$B$9+1+C5),Schedules!$C$15)-Schedules!$B$15)*Schedules!$D$15+MAX(0,MIN((Inputs!$B$9+1+C5),Schedules!$C$16)-Schedules!$B$16)*Schedules!$D$16+MAX(0,MIN((Inputs!$B$9+1+C5),Schedules!$C$17)-Schedules!$B$17)*Schedules!$D$17+MAX(0,MIN((Inputs!$B$9+1+C5),Schedules!$C$18)-Schedules!$B$18)*Schedules!$D$18+MAX(0,MIN((Inputs!$B$9+1+C5),Schedules!$C$19)-Schedules!$B$19)*Schedules!$D$19+MAX(0,MIN((Inputs!$B$9+1+C5),Schedules!$C$20)-Schedules!$B$20)*Schedules!$D$20+MAX(0,MIN((Inputs!$B$9+1+C5),Schedules!$C$21)-Schedules!$B$21)*Schedules!$D$21+MAX(0,MIN((Inputs!$B$9+1+C5),Schedules!$C$22)-Schedules!$B$22)*Schedules!$D$22+MAX(0,MIN((Inputs!$B$9+1+C5),Schedules!$C$23)-Schedules!$B$23)*Schedules!$D$23+MAX(0,MIN((Inputs!$B$9+1+C5),Schedules!$C$24)-Schedules!$B$24)*Schedules!$D$24+MAX(0,MIN((Inputs!$B$9+1+C5),Schedules!$C$25)-Schedules!$B$25)*Schedules!$D$25+MAX(0,MIN((Inputs!$B$9+1+C5),Schedules!$C$26)-Schedules!$B$26)*Schedules!$D$26+MAX(0,MIN((Inputs!$B$9+1+C5),Schedules!$C$27)-Schedules!$B$27)*Schedules!$D$27+MAX(0,MIN((Inputs!$B$9+1+C5),Schedules!$C$28)-Schedules!$B$28)*Schedules!$D$28+MAX(0,MIN((Inputs!$B$9+1+C5),Schedules!$C$29)-Schedules!$B$29)*Schedules!$D$29+MAX(0,MIN((Inputs!$B$9+1+C5),Schedules!$C$30)-Schedules!$B$30)*Schedules!$D$30+MAX(0,MIN((Inputs!$B$9+1+C5),Schedules!$C$31)-Schedules!$B$31)*Schedules!$D$31+MAX(0,MIN((Inputs!$B$9+1+C5),Schedules!$C$32)-Schedules!$B$32)*Schedules!$D$32+MAX(0,MIN((Inputs!$B$9+1+C5),Schedules!$C$33)-Schedules!$B$33)*Schedules!$D$33+MAX(0,MIN((Inputs!$B$9+1+C5),Schedules!$C$34)-Schedules!$B$34)*Schedules!$D$34+MAX(0,MIN((Inputs!$B$9+1+C5),Schedules!$C$35)-Schedules!$B$35)*Schedules!$D$35+MAX(0,MIN((Inputs!$B$9+1+C5),Schedules!$C$36)-Schedules!$B$36)*Schedules!$D$36+MAX(0,MIN((Inputs!$B$9+1+C5),Schedules!$C$37)-Schedules!$B$37)*Schedules!$D$37+MAX(0,MIN((Inputs!$B$9+1+C5),Schedules!$C$38)-Schedules!$B$38)*Schedules!$D$38+MAX(0,MIN((Inputs!$B$9+1+C5),Schedules!$C$39)-Schedules!$B$39)*Schedules!$D$39+MAX(0,MIN((Inputs!$B$9+1+C5),Schedules!$C$40)-Schedules!$B$40)*Schedules!$D$40+MAX(0,MIN((Inputs!$B$9+1+C5),Schedules!$C$41)-Schedules!$B$41)*Schedules!$D$41+MAX(0,MIN((Inputs!$B$9+1+C5),Schedules!$C$42)-Schedules!$B$42)*Schedules!$D$42+MAX(0,MIN((Inputs!$B$9+1+C5),Schedules!$C$43)-Schedules!$B$43)*Schedules!$D$43)))</x:f>
        <x:v>2763100</x:v>
      </x:c>
      <x:c r="E5" s="50" t="n">
        <x:f>Inputs!$B$17*L5+Inputs!$B$18*M5+Inputs!$B$19*N5</x:f>
        <x:v>0.004006745248509787</x:v>
      </x:c>
      <x:c r="F5" s="51" t="n">
        <x:f>1+Inputs!B13*(Inputs!B14+(Inputs!B15-Inputs!B14)*(1-POWER(0.5,B5/Inputs!B16)))</x:f>
        <x:v>1.1933896569904423</x:v>
      </x:c>
      <x:c r="G5" s="51" t="n">
        <x:f>IF(Model!$B$8=0,0,E5/Model!$B$8)</x:f>
        <x:v>1.5785421815349285</x:v>
      </x:c>
      <x:c r="H5" s="53" t="n">
        <x:f>IF(D5=0,0,J5/D5)</x:f>
        <x:v>3.175715596435762</x:v>
      </x:c>
      <x:c r="I5" s="48" t="n">
        <x:f>H5/(Inputs!$B$4/100000000)</x:f>
        <x:v>4205.688778222437</x:v>
      </x:c>
      <x:c r="J5" s="57" t="n">
        <x:f>Inputs!$B$4*(E5/100)*Model!$B$13*F5*Inputs!$B$10</x:f>
        <x:v>8774819.764511654</x:v>
      </x:c>
      <x:c r="K5" s="57" t="n">
        <x:f>H5*Inputs!$B$11</x:f>
        <x:v>66690027.525151</x:v>
      </x:c>
      <x:c r="L5" s="50" t="n">
        <x:f>IF(B5=0,Model!$B$8,MIN(MAX(Inputs!$B$23,Model!$B$8),Model!$B$8*POWER(Inputs!$B$20,((1-POWER(0.5,B5/Inputs!$B$26))/(1-POWER(0.5,12/Inputs!$B$26))))))</x:f>
        <x:v>0.0032773481677275183</x:v>
      </x:c>
      <x:c r="M5" s="50" t="n">
        <x:f>IF(B5=0,Model!$B$8,MIN(MAX(Inputs!$B$24,Model!$B$8),Model!$B$8*POWER(Inputs!$B$21,((1-POWER(0.5,B5/Inputs!$B$27))/(1-POWER(0.5,12/Inputs!$B$27))))))</x:f>
        <x:v>0.004030070343478472</x:v>
      </x:c>
      <x:c r="N5" s="50" t="n">
        <x:f>IF(B5=0,Model!$B$8,MIN(MAX(Inputs!$B$25,Model!$B$8),Model!$B$8*POWER(Inputs!$B$22,((1-POWER(0.5,B5/Inputs!$B$28))/(1-POWER(0.5,12/Inputs!$B$28))))))</x:f>
        <x:v>0.005630921453772794</x:v>
      </x:c>
    </x:row>
    <x:row r="6">
      <x:c r="A6" s="46" t="str">
        <x:v>2m</x:v>
      </x:c>
      <x:c r="B6" s="46" t="n">
        <x:v>2</x:v>
      </x:c>
      <x:c r="C6" s="52" t="n">
        <x:f>ROUND(B6*30.4375*86400/Inputs!$B$40,0)</x:f>
        <x:v>58440</x:v>
      </x:c>
      <x:c r="D6" s="52" t="n">
        <x:f>IF(B6=0,Inputs!$B$10,MAX(Inputs!$B$10,MIN(Inputs!$B$11,MAX(0,MIN((Inputs!$B$9+1+C6),Schedules!$C$4)-Schedules!$B$4)*Schedules!$D$4+MAX(0,MIN((Inputs!$B$9+1+C6),Schedules!$C$5)-Schedules!$B$5)*Schedules!$D$5+MAX(0,MIN((Inputs!$B$9+1+C6),Schedules!$C$6)-Schedules!$B$6)*Schedules!$D$6+MAX(0,MIN((Inputs!$B$9+1+C6),Schedules!$C$7)-Schedules!$B$7)*Schedules!$D$7+MAX(0,MIN((Inputs!$B$9+1+C6),Schedules!$C$8)-Schedules!$B$8)*Schedules!$D$8+MAX(0,MIN((Inputs!$B$9+1+C6),Schedules!$C$9)-Schedules!$B$9)*Schedules!$D$9+MAX(0,MIN((Inputs!$B$9+1+C6),Schedules!$C$10)-Schedules!$B$10)*Schedules!$D$10+MAX(0,MIN((Inputs!$B$9+1+C6),Schedules!$C$11)-Schedules!$B$11)*Schedules!$D$11+MAX(0,MIN((Inputs!$B$9+1+C6),Schedules!$C$12)-Schedules!$B$12)*Schedules!$D$12+MAX(0,MIN((Inputs!$B$9+1+C6),Schedules!$C$13)-Schedules!$B$13)*Schedules!$D$13+MAX(0,MIN((Inputs!$B$9+1+C6),Schedules!$C$14)-Schedules!$B$14)*Schedules!$D$14+MAX(0,MIN((Inputs!$B$9+1+C6),Schedules!$C$15)-Schedules!$B$15)*Schedules!$D$15+MAX(0,MIN((Inputs!$B$9+1+C6),Schedules!$C$16)-Schedules!$B$16)*Schedules!$D$16+MAX(0,MIN((Inputs!$B$9+1+C6),Schedules!$C$17)-Schedules!$B$17)*Schedules!$D$17+MAX(0,MIN((Inputs!$B$9+1+C6),Schedules!$C$18)-Schedules!$B$18)*Schedules!$D$18+MAX(0,MIN((Inputs!$B$9+1+C6),Schedules!$C$19)-Schedules!$B$19)*Schedules!$D$19+MAX(0,MIN((Inputs!$B$9+1+C6),Schedules!$C$20)-Schedules!$B$20)*Schedules!$D$20+MAX(0,MIN((Inputs!$B$9+1+C6),Schedules!$C$21)-Schedules!$B$21)*Schedules!$D$21+MAX(0,MIN((Inputs!$B$9+1+C6),Schedules!$C$22)-Schedules!$B$22)*Schedules!$D$22+MAX(0,MIN((Inputs!$B$9+1+C6),Schedules!$C$23)-Schedules!$B$23)*Schedules!$D$23+MAX(0,MIN((Inputs!$B$9+1+C6),Schedules!$C$24)-Schedules!$B$24)*Schedules!$D$24+MAX(0,MIN((Inputs!$B$9+1+C6),Schedules!$C$25)-Schedules!$B$25)*Schedules!$D$25+MAX(0,MIN((Inputs!$B$9+1+C6),Schedules!$C$26)-Schedules!$B$26)*Schedules!$D$26+MAX(0,MIN((Inputs!$B$9+1+C6),Schedules!$C$27)-Schedules!$B$27)*Schedules!$D$27+MAX(0,MIN((Inputs!$B$9+1+C6),Schedules!$C$28)-Schedules!$B$28)*Schedules!$D$28+MAX(0,MIN((Inputs!$B$9+1+C6),Schedules!$C$29)-Schedules!$B$29)*Schedules!$D$29+MAX(0,MIN((Inputs!$B$9+1+C6),Schedules!$C$30)-Schedules!$B$30)*Schedules!$D$30+MAX(0,MIN((Inputs!$B$9+1+C6),Schedules!$C$31)-Schedules!$B$31)*Schedules!$D$31+MAX(0,MIN((Inputs!$B$9+1+C6),Schedules!$C$32)-Schedules!$B$32)*Schedules!$D$32+MAX(0,MIN((Inputs!$B$9+1+C6),Schedules!$C$33)-Schedules!$B$33)*Schedules!$D$33+MAX(0,MIN((Inputs!$B$9+1+C6),Schedules!$C$34)-Schedules!$B$34)*Schedules!$D$34+MAX(0,MIN((Inputs!$B$9+1+C6),Schedules!$C$35)-Schedules!$B$35)*Schedules!$D$35+MAX(0,MIN((Inputs!$B$9+1+C6),Schedules!$C$36)-Schedules!$B$36)*Schedules!$D$36+MAX(0,MIN((Inputs!$B$9+1+C6),Schedules!$C$37)-Schedules!$B$37)*Schedules!$D$37+MAX(0,MIN((Inputs!$B$9+1+C6),Schedules!$C$38)-Schedules!$B$38)*Schedules!$D$38+MAX(0,MIN((Inputs!$B$9+1+C6),Schedules!$C$39)-Schedules!$B$39)*Schedules!$D$39+MAX(0,MIN((Inputs!$B$9+1+C6),Schedules!$C$40)-Schedules!$B$40)*Schedules!$D$40+MAX(0,MIN((Inputs!$B$9+1+C6),Schedules!$C$41)-Schedules!$B$41)*Schedules!$D$41+MAX(0,MIN((Inputs!$B$9+1+C6),Schedules!$C$42)-Schedules!$B$42)*Schedules!$D$42+MAX(0,MIN((Inputs!$B$9+1+C6),Schedules!$C$43)-Schedules!$B$43)*Schedules!$D$43)))</x:f>
        <x:v>3347500</x:v>
      </x:c>
      <x:c r="E6" s="50" t="n">
        <x:f>Inputs!$B$17*L6+Inputs!$B$18*M6+Inputs!$B$19*N6</x:f>
        <x:v>0.006145913810152141</x:v>
      </x:c>
      <x:c r="F6" s="51" t="n">
        <x:f>1+Inputs!B13*(Inputs!B14+(Inputs!B15-Inputs!B14)*(1-POWER(0.5,B6/Inputs!B16)))</x:f>
        <x:v>1.2242500830000482</x:v>
      </x:c>
      <x:c r="G6" s="51" t="n">
        <x:f>IF(Model!$B$8=0,0,E6/Model!$B$8)</x:f>
        <x:v>2.42131295894379</x:v>
      </x:c>
      <x:c r="H6" s="53" t="n">
        <x:f>IF(D6=0,0,J6/D6)</x:f>
        <x:v>4.124774649754871</x:v>
      </x:c>
      <x:c r="I6" s="48" t="n">
        <x:f>H6/(Inputs!$B$4/100000000)</x:f>
        <x:v>5462.554164686626</x:v>
      </x:c>
      <x:c r="J6" s="57" t="n">
        <x:f>Inputs!$B$4*(E6/100)*Model!$B$13*F6*Inputs!$B$10</x:f>
        <x:v>13807683.14005443</x:v>
      </x:c>
      <x:c r="K6" s="57" t="n">
        <x:f>H6*Inputs!$B$11</x:f>
        <x:v>86620267.64485228</x:v>
      </x:c>
      <x:c r="L6" s="50" t="n">
        <x:f>IF(B6=0,Model!$B$8,MIN(MAX(Inputs!$B$23,Model!$B$8),Model!$B$8*POWER(Inputs!$B$20,((1-POWER(0.5,B6/Inputs!$B$26))/(1-POWER(0.5,12/Inputs!$B$26))))))</x:f>
        <x:v>0.004152242185106791</x:v>
      </x:c>
      <x:c r="M6" s="50" t="n">
        <x:f>IF(B6=0,Model!$B$8,MIN(MAX(Inputs!$B$24,Model!$B$8),Model!$B$8*POWER(Inputs!$B$21,((1-POWER(0.5,B6/Inputs!$B$27))/(1-POWER(0.5,12/Inputs!$B$27))))))</x:f>
        <x:v>0.006083936557676843</x:v>
      </x:c>
      <x:c r="N6" s="50" t="n">
        <x:f>IF(B6=0,Model!$B$8,MIN(MAX(Inputs!$B$25,Model!$B$8),Model!$B$8*POWER(Inputs!$B$22,((1-POWER(0.5,B6/Inputs!$B$28))/(1-POWER(0.5,12/Inputs!$B$28))))))</x:f>
        <x:v>0.011004405110175619</x:v>
      </x:c>
    </x:row>
    <x:row r="7">
      <x:c r="A7" s="46" t="str">
        <x:v>3m</x:v>
      </x:c>
      <x:c r="B7" s="46" t="n">
        <x:v>3</x:v>
      </x:c>
      <x:c r="C7" s="52" t="n">
        <x:f>ROUND(B7*30.4375*86400/Inputs!$B$40,0)</x:f>
        <x:v>87660</x:v>
      </x:c>
      <x:c r="D7" s="52" t="n">
        <x:f>IF(B7=0,Inputs!$B$10,MAX(Inputs!$B$10,MIN(Inputs!$B$11,MAX(0,MIN((Inputs!$B$9+1+C7),Schedules!$C$4)-Schedules!$B$4)*Schedules!$D$4+MAX(0,MIN((Inputs!$B$9+1+C7),Schedules!$C$5)-Schedules!$B$5)*Schedules!$D$5+MAX(0,MIN((Inputs!$B$9+1+C7),Schedules!$C$6)-Schedules!$B$6)*Schedules!$D$6+MAX(0,MIN((Inputs!$B$9+1+C7),Schedules!$C$7)-Schedules!$B$7)*Schedules!$D$7+MAX(0,MIN((Inputs!$B$9+1+C7),Schedules!$C$8)-Schedules!$B$8)*Schedules!$D$8+MAX(0,MIN((Inputs!$B$9+1+C7),Schedules!$C$9)-Schedules!$B$9)*Schedules!$D$9+MAX(0,MIN((Inputs!$B$9+1+C7),Schedules!$C$10)-Schedules!$B$10)*Schedules!$D$10+MAX(0,MIN((Inputs!$B$9+1+C7),Schedules!$C$11)-Schedules!$B$11)*Schedules!$D$11+MAX(0,MIN((Inputs!$B$9+1+C7),Schedules!$C$12)-Schedules!$B$12)*Schedules!$D$12+MAX(0,MIN((Inputs!$B$9+1+C7),Schedules!$C$13)-Schedules!$B$13)*Schedules!$D$13+MAX(0,MIN((Inputs!$B$9+1+C7),Schedules!$C$14)-Schedules!$B$14)*Schedules!$D$14+MAX(0,MIN((Inputs!$B$9+1+C7),Schedules!$C$15)-Schedules!$B$15)*Schedules!$D$15+MAX(0,MIN((Inputs!$B$9+1+C7),Schedules!$C$16)-Schedules!$B$16)*Schedules!$D$16+MAX(0,MIN((Inputs!$B$9+1+C7),Schedules!$C$17)-Schedules!$B$17)*Schedules!$D$17+MAX(0,MIN((Inputs!$B$9+1+C7),Schedules!$C$18)-Schedules!$B$18)*Schedules!$D$18+MAX(0,MIN((Inputs!$B$9+1+C7),Schedules!$C$19)-Schedules!$B$19)*Schedules!$D$19+MAX(0,MIN((Inputs!$B$9+1+C7),Schedules!$C$20)-Schedules!$B$20)*Schedules!$D$20+MAX(0,MIN((Inputs!$B$9+1+C7),Schedules!$C$21)-Schedules!$B$21)*Schedules!$D$21+MAX(0,MIN((Inputs!$B$9+1+C7),Schedules!$C$22)-Schedules!$B$22)*Schedules!$D$22+MAX(0,MIN((Inputs!$B$9+1+C7),Schedules!$C$23)-Schedules!$B$23)*Schedules!$D$23+MAX(0,MIN((Inputs!$B$9+1+C7),Schedules!$C$24)-Schedules!$B$24)*Schedules!$D$24+MAX(0,MIN((Inputs!$B$9+1+C7),Schedules!$C$25)-Schedules!$B$25)*Schedules!$D$25+MAX(0,MIN((Inputs!$B$9+1+C7),Schedules!$C$26)-Schedules!$B$26)*Schedules!$D$26+MAX(0,MIN((Inputs!$B$9+1+C7),Schedules!$C$27)-Schedules!$B$27)*Schedules!$D$27+MAX(0,MIN((Inputs!$B$9+1+C7),Schedules!$C$28)-Schedules!$B$28)*Schedules!$D$28+MAX(0,MIN((Inputs!$B$9+1+C7),Schedules!$C$29)-Schedules!$B$29)*Schedules!$D$29+MAX(0,MIN((Inputs!$B$9+1+C7),Schedules!$C$30)-Schedules!$B$30)*Schedules!$D$30+MAX(0,MIN((Inputs!$B$9+1+C7),Schedules!$C$31)-Schedules!$B$31)*Schedules!$D$31+MAX(0,MIN((Inputs!$B$9+1+C7),Schedules!$C$32)-Schedules!$B$32)*Schedules!$D$32+MAX(0,MIN((Inputs!$B$9+1+C7),Schedules!$C$33)-Schedules!$B$33)*Schedules!$D$33+MAX(0,MIN((Inputs!$B$9+1+C7),Schedules!$C$34)-Schedules!$B$34)*Schedules!$D$34+MAX(0,MIN((Inputs!$B$9+1+C7),Schedules!$C$35)-Schedules!$B$35)*Schedules!$D$35+MAX(0,MIN((Inputs!$B$9+1+C7),Schedules!$C$36)-Schedules!$B$36)*Schedules!$D$36+MAX(0,MIN((Inputs!$B$9+1+C7),Schedules!$C$37)-Schedules!$B$37)*Schedules!$D$37+MAX(0,MIN((Inputs!$B$9+1+C7),Schedules!$C$38)-Schedules!$B$38)*Schedules!$D$38+MAX(0,MIN((Inputs!$B$9+1+C7),Schedules!$C$39)-Schedules!$B$39)*Schedules!$D$39+MAX(0,MIN((Inputs!$B$9+1+C7),Schedules!$C$40)-Schedules!$B$40)*Schedules!$D$40+MAX(0,MIN((Inputs!$B$9+1+C7),Schedules!$C$41)-Schedules!$B$41)*Schedules!$D$41+MAX(0,MIN((Inputs!$B$9+1+C7),Schedules!$C$42)-Schedules!$B$42)*Schedules!$D$42+MAX(0,MIN((Inputs!$B$9+1+C7),Schedules!$C$43)-Schedules!$B$43)*Schedules!$D$43)))</x:f>
        <x:v>3931900</x:v>
      </x:c>
      <x:c r="E7" s="50" t="n">
        <x:f>Inputs!$B$17*L7+Inputs!$B$18*M7+Inputs!$B$19*N7</x:f>
        <x:v>0.009099370253808971</x:v>
      </x:c>
      <x:c r="F7" s="51" t="n">
        <x:f>1+Inputs!B13*(Inputs!B14+(Inputs!B15-Inputs!B14)*(1-POWER(0.5,B7/Inputs!B16)))</x:f>
        <x:v>1.251743596973271</x:v>
      </x:c>
      <x:c r="G7" s="51" t="n">
        <x:f>IF(Model!$B$8=0,0,E7/Model!$B$8)</x:f>
        <x:v>3.5848896997841075</x:v>
      </x:c>
      <x:c r="H7" s="53" t="n">
        <x:f>IF(D7=0,0,J7/D7)</x:f>
        <x:v>5.31604264502213</x:v>
      </x:c>
      <x:c r="I7" s="48" t="n">
        <x:f>H7/(Inputs!$B$4/100000000)</x:f>
        <x:v>7040.1836114715015</x:v>
      </x:c>
      <x:c r="J7" s="57" t="n">
        <x:f>Inputs!$B$4*(E7/100)*Model!$B$13*F7*Inputs!$B$10</x:f>
        <x:v>20902148.075962514</x:v>
      </x:c>
      <x:c r="K7" s="57" t="n">
        <x:f>H7*Inputs!$B$11</x:f>
        <x:v>111636895.54546474</x:v>
      </x:c>
      <x:c r="L7" s="50" t="n">
        <x:f>IF(B7=0,Model!$B$8,MIN(MAX(Inputs!$B$23,Model!$B$8),Model!$B$8*POWER(Inputs!$B$20,((1-POWER(0.5,B7/Inputs!$B$26))/(1-POWER(0.5,12/Inputs!$B$26))))))</x:f>
        <x:v>0.005169227549113895</x:v>
      </x:c>
      <x:c r="M7" s="50" t="n">
        <x:f>IF(B7=0,Model!$B$8,MIN(MAX(Inputs!$B$24,Model!$B$8),Model!$B$8*POWER(Inputs!$B$21,((1-POWER(0.5,B7/Inputs!$B$27))/(1-POWER(0.5,12/Inputs!$B$27))))))</x:f>
        <x:v>0.008780951060842044</x:v>
      </x:c>
      <x:c r="N7" s="50" t="n">
        <x:f>IF(B7=0,Model!$B$8,MIN(MAX(Inputs!$B$25,Model!$B$8),Model!$B$8*POWER(Inputs!$B$22,((1-POWER(0.5,B7/Inputs!$B$28))/(1-POWER(0.5,12/Inputs!$B$28))))))</x:f>
        <x:v>0.019331100541320572</x:v>
      </x:c>
    </x:row>
    <x:row r="8">
      <x:c r="A8" s="46" t="str">
        <x:v>4m</x:v>
      </x:c>
      <x:c r="B8" s="46" t="n">
        <x:v>4</x:v>
      </x:c>
      <x:c r="C8" s="52" t="n">
        <x:f>ROUND(B8*30.4375*86400/Inputs!$B$40,0)</x:f>
        <x:v>116880</x:v>
      </x:c>
      <x:c r="D8" s="52" t="n">
        <x:f>IF(B8=0,Inputs!$B$10,MAX(Inputs!$B$10,MIN(Inputs!$B$11,MAX(0,MIN((Inputs!$B$9+1+C8),Schedules!$C$4)-Schedules!$B$4)*Schedules!$D$4+MAX(0,MIN((Inputs!$B$9+1+C8),Schedules!$C$5)-Schedules!$B$5)*Schedules!$D$5+MAX(0,MIN((Inputs!$B$9+1+C8),Schedules!$C$6)-Schedules!$B$6)*Schedules!$D$6+MAX(0,MIN((Inputs!$B$9+1+C8),Schedules!$C$7)-Schedules!$B$7)*Schedules!$D$7+MAX(0,MIN((Inputs!$B$9+1+C8),Schedules!$C$8)-Schedules!$B$8)*Schedules!$D$8+MAX(0,MIN((Inputs!$B$9+1+C8),Schedules!$C$9)-Schedules!$B$9)*Schedules!$D$9+MAX(0,MIN((Inputs!$B$9+1+C8),Schedules!$C$10)-Schedules!$B$10)*Schedules!$D$10+MAX(0,MIN((Inputs!$B$9+1+C8),Schedules!$C$11)-Schedules!$B$11)*Schedules!$D$11+MAX(0,MIN((Inputs!$B$9+1+C8),Schedules!$C$12)-Schedules!$B$12)*Schedules!$D$12+MAX(0,MIN((Inputs!$B$9+1+C8),Schedules!$C$13)-Schedules!$B$13)*Schedules!$D$13+MAX(0,MIN((Inputs!$B$9+1+C8),Schedules!$C$14)-Schedules!$B$14)*Schedules!$D$14+MAX(0,MIN((Inputs!$B$9+1+C8),Schedules!$C$15)-Schedules!$B$15)*Schedules!$D$15+MAX(0,MIN((Inputs!$B$9+1+C8),Schedules!$C$16)-Schedules!$B$16)*Schedules!$D$16+MAX(0,MIN((Inputs!$B$9+1+C8),Schedules!$C$17)-Schedules!$B$17)*Schedules!$D$17+MAX(0,MIN((Inputs!$B$9+1+C8),Schedules!$C$18)-Schedules!$B$18)*Schedules!$D$18+MAX(0,MIN((Inputs!$B$9+1+C8),Schedules!$C$19)-Schedules!$B$19)*Schedules!$D$19+MAX(0,MIN((Inputs!$B$9+1+C8),Schedules!$C$20)-Schedules!$B$20)*Schedules!$D$20+MAX(0,MIN((Inputs!$B$9+1+C8),Schedules!$C$21)-Schedules!$B$21)*Schedules!$D$21+MAX(0,MIN((Inputs!$B$9+1+C8),Schedules!$C$22)-Schedules!$B$22)*Schedules!$D$22+MAX(0,MIN((Inputs!$B$9+1+C8),Schedules!$C$23)-Schedules!$B$23)*Schedules!$D$23+MAX(0,MIN((Inputs!$B$9+1+C8),Schedules!$C$24)-Schedules!$B$24)*Schedules!$D$24+MAX(0,MIN((Inputs!$B$9+1+C8),Schedules!$C$25)-Schedules!$B$25)*Schedules!$D$25+MAX(0,MIN((Inputs!$B$9+1+C8),Schedules!$C$26)-Schedules!$B$26)*Schedules!$D$26+MAX(0,MIN((Inputs!$B$9+1+C8),Schedules!$C$27)-Schedules!$B$27)*Schedules!$D$27+MAX(0,MIN((Inputs!$B$9+1+C8),Schedules!$C$28)-Schedules!$B$28)*Schedules!$D$28+MAX(0,MIN((Inputs!$B$9+1+C8),Schedules!$C$29)-Schedules!$B$29)*Schedules!$D$29+MAX(0,MIN((Inputs!$B$9+1+C8),Schedules!$C$30)-Schedules!$B$30)*Schedules!$D$30+MAX(0,MIN((Inputs!$B$9+1+C8),Schedules!$C$31)-Schedules!$B$31)*Schedules!$D$31+MAX(0,MIN((Inputs!$B$9+1+C8),Schedules!$C$32)-Schedules!$B$32)*Schedules!$D$32+MAX(0,MIN((Inputs!$B$9+1+C8),Schedules!$C$33)-Schedules!$B$33)*Schedules!$D$33+MAX(0,MIN((Inputs!$B$9+1+C8),Schedules!$C$34)-Schedules!$B$34)*Schedules!$D$34+MAX(0,MIN((Inputs!$B$9+1+C8),Schedules!$C$35)-Schedules!$B$35)*Schedules!$D$35+MAX(0,MIN((Inputs!$B$9+1+C8),Schedules!$C$36)-Schedules!$B$36)*Schedules!$D$36+MAX(0,MIN((Inputs!$B$9+1+C8),Schedules!$C$37)-Schedules!$B$37)*Schedules!$D$37+MAX(0,MIN((Inputs!$B$9+1+C8),Schedules!$C$38)-Schedules!$B$38)*Schedules!$D$38+MAX(0,MIN((Inputs!$B$9+1+C8),Schedules!$C$39)-Schedules!$B$39)*Schedules!$D$39+MAX(0,MIN((Inputs!$B$9+1+C8),Schedules!$C$40)-Schedules!$B$40)*Schedules!$D$40+MAX(0,MIN((Inputs!$B$9+1+C8),Schedules!$C$41)-Schedules!$B$41)*Schedules!$D$41+MAX(0,MIN((Inputs!$B$9+1+C8),Schedules!$C$42)-Schedules!$B$42)*Schedules!$D$42+MAX(0,MIN((Inputs!$B$9+1+C8),Schedules!$C$43)-Schedules!$B$43)*Schedules!$D$43)))</x:f>
        <x:v>4516300</x:v>
      </x:c>
      <x:c r="E8" s="50" t="n">
        <x:f>Inputs!$B$17*L8+Inputs!$B$18*M8+Inputs!$B$19*N8</x:f>
        <x:v>0.01296118821169286</x:v>
      </x:c>
      <x:c r="F8" s="51" t="n">
        <x:f>1+Inputs!B13*(Inputs!B14+(Inputs!B15-Inputs!B14)*(1-POWER(0.5,B8/Inputs!B16)))</x:f>
        <x:v>1.2762375333291889</x:v>
      </x:c>
      <x:c r="G8" s="51" t="n">
        <x:f>IF(Model!$B$8=0,0,E8/Model!$B$8)</x:f>
        <x:v>5.106334704603436</x:v>
      </x:c>
      <x:c r="H8" s="53" t="n">
        <x:f>IF(D8=0,0,J8/D8)</x:f>
        <x:v>6.721369205878435</x:v>
      </x:c>
      <x:c r="I8" s="48" t="n">
        <x:f>H8/(Inputs!$B$4/100000000)</x:f>
        <x:v>8901.296789668171</x:v>
      </x:c>
      <x:c r="J8" s="57" t="n">
        <x:f>Inputs!$B$4*(E8/100)*Model!$B$13*F8*Inputs!$B$10</x:f>
        <x:v>30355719.744508777</x:v>
      </x:c>
      <x:c r="K8" s="57" t="n">
        <x:f>H8*Inputs!$B$11</x:f>
        <x:v>141148753.32344714</x:v>
      </x:c>
      <x:c r="L8" s="50" t="n">
        <x:f>IF(B8=0,Model!$B$8,MIN(MAX(Inputs!$B$23,Model!$B$8),Model!$B$8*POWER(Inputs!$B$20,((1-POWER(0.5,B8/Inputs!$B$26))/(1-POWER(0.5,12/Inputs!$B$26))))))</x:f>
        <x:v>0.006331638682648184</x:v>
      </x:c>
      <x:c r="M8" s="50" t="n">
        <x:f>IF(B8=0,Model!$B$8,MIN(MAX(Inputs!$B$24,Model!$B$8),Model!$B$8*POWER(Inputs!$B$21,((1-POWER(0.5,B8/Inputs!$B$27))/(1-POWER(0.5,12/Inputs!$B$27))))))</x:f>
        <x:v>0.012176217491181272</x:v>
      </x:c>
      <x:c r="N8" s="50" t="n">
        <x:f>IF(B8=0,Model!$B$8,MIN(MAX(Inputs!$B$25,Model!$B$8),Model!$B$8*POWER(Inputs!$B$22,((1-POWER(0.5,B8/Inputs!$B$28))/(1-POWER(0.5,12/Inputs!$B$28))))))</x:f>
        <x:v>0.031046706181169073</x:v>
      </x:c>
    </x:row>
    <x:row r="9">
      <x:c r="A9" s="46" t="str">
        <x:v>5m</x:v>
      </x:c>
      <x:c r="B9" s="46" t="n">
        <x:v>5</x:v>
      </x:c>
      <x:c r="C9" s="52" t="n">
        <x:f>ROUND(B9*30.4375*86400/Inputs!$B$40,0)</x:f>
        <x:v>146100</x:v>
      </x:c>
      <x:c r="D9" s="52" t="n">
        <x:f>IF(B9=0,Inputs!$B$10,MAX(Inputs!$B$10,MIN(Inputs!$B$11,MAX(0,MIN((Inputs!$B$9+1+C9),Schedules!$C$4)-Schedules!$B$4)*Schedules!$D$4+MAX(0,MIN((Inputs!$B$9+1+C9),Schedules!$C$5)-Schedules!$B$5)*Schedules!$D$5+MAX(0,MIN((Inputs!$B$9+1+C9),Schedules!$C$6)-Schedules!$B$6)*Schedules!$D$6+MAX(0,MIN((Inputs!$B$9+1+C9),Schedules!$C$7)-Schedules!$B$7)*Schedules!$D$7+MAX(0,MIN((Inputs!$B$9+1+C9),Schedules!$C$8)-Schedules!$B$8)*Schedules!$D$8+MAX(0,MIN((Inputs!$B$9+1+C9),Schedules!$C$9)-Schedules!$B$9)*Schedules!$D$9+MAX(0,MIN((Inputs!$B$9+1+C9),Schedules!$C$10)-Schedules!$B$10)*Schedules!$D$10+MAX(0,MIN((Inputs!$B$9+1+C9),Schedules!$C$11)-Schedules!$B$11)*Schedules!$D$11+MAX(0,MIN((Inputs!$B$9+1+C9),Schedules!$C$12)-Schedules!$B$12)*Schedules!$D$12+MAX(0,MIN((Inputs!$B$9+1+C9),Schedules!$C$13)-Schedules!$B$13)*Schedules!$D$13+MAX(0,MIN((Inputs!$B$9+1+C9),Schedules!$C$14)-Schedules!$B$14)*Schedules!$D$14+MAX(0,MIN((Inputs!$B$9+1+C9),Schedules!$C$15)-Schedules!$B$15)*Schedules!$D$15+MAX(0,MIN((Inputs!$B$9+1+C9),Schedules!$C$16)-Schedules!$B$16)*Schedules!$D$16+MAX(0,MIN((Inputs!$B$9+1+C9),Schedules!$C$17)-Schedules!$B$17)*Schedules!$D$17+MAX(0,MIN((Inputs!$B$9+1+C9),Schedules!$C$18)-Schedules!$B$18)*Schedules!$D$18+MAX(0,MIN((Inputs!$B$9+1+C9),Schedules!$C$19)-Schedules!$B$19)*Schedules!$D$19+MAX(0,MIN((Inputs!$B$9+1+C9),Schedules!$C$20)-Schedules!$B$20)*Schedules!$D$20+MAX(0,MIN((Inputs!$B$9+1+C9),Schedules!$C$21)-Schedules!$B$21)*Schedules!$D$21+MAX(0,MIN((Inputs!$B$9+1+C9),Schedules!$C$22)-Schedules!$B$22)*Schedules!$D$22+MAX(0,MIN((Inputs!$B$9+1+C9),Schedules!$C$23)-Schedules!$B$23)*Schedules!$D$23+MAX(0,MIN((Inputs!$B$9+1+C9),Schedules!$C$24)-Schedules!$B$24)*Schedules!$D$24+MAX(0,MIN((Inputs!$B$9+1+C9),Schedules!$C$25)-Schedules!$B$25)*Schedules!$D$25+MAX(0,MIN((Inputs!$B$9+1+C9),Schedules!$C$26)-Schedules!$B$26)*Schedules!$D$26+MAX(0,MIN((Inputs!$B$9+1+C9),Schedules!$C$27)-Schedules!$B$27)*Schedules!$D$27+MAX(0,MIN((Inputs!$B$9+1+C9),Schedules!$C$28)-Schedules!$B$28)*Schedules!$D$28+MAX(0,MIN((Inputs!$B$9+1+C9),Schedules!$C$29)-Schedules!$B$29)*Schedules!$D$29+MAX(0,MIN((Inputs!$B$9+1+C9),Schedules!$C$30)-Schedules!$B$30)*Schedules!$D$30+MAX(0,MIN((Inputs!$B$9+1+C9),Schedules!$C$31)-Schedules!$B$31)*Schedules!$D$31+MAX(0,MIN((Inputs!$B$9+1+C9),Schedules!$C$32)-Schedules!$B$32)*Schedules!$D$32+MAX(0,MIN((Inputs!$B$9+1+C9),Schedules!$C$33)-Schedules!$B$33)*Schedules!$D$33+MAX(0,MIN((Inputs!$B$9+1+C9),Schedules!$C$34)-Schedules!$B$34)*Schedules!$D$34+MAX(0,MIN((Inputs!$B$9+1+C9),Schedules!$C$35)-Schedules!$B$35)*Schedules!$D$35+MAX(0,MIN((Inputs!$B$9+1+C9),Schedules!$C$36)-Schedules!$B$36)*Schedules!$D$36+MAX(0,MIN((Inputs!$B$9+1+C9),Schedules!$C$37)-Schedules!$B$37)*Schedules!$D$37+MAX(0,MIN((Inputs!$B$9+1+C9),Schedules!$C$38)-Schedules!$B$38)*Schedules!$D$38+MAX(0,MIN((Inputs!$B$9+1+C9),Schedules!$C$39)-Schedules!$B$39)*Schedules!$D$39+MAX(0,MIN((Inputs!$B$9+1+C9),Schedules!$C$40)-Schedules!$B$40)*Schedules!$D$40+MAX(0,MIN((Inputs!$B$9+1+C9),Schedules!$C$41)-Schedules!$B$41)*Schedules!$D$41+MAX(0,MIN((Inputs!$B$9+1+C9),Schedules!$C$42)-Schedules!$B$42)*Schedules!$D$42+MAX(0,MIN((Inputs!$B$9+1+C9),Schedules!$C$43)-Schedules!$B$43)*Schedules!$D$43)))</x:f>
        <x:v>5100700</x:v>
      </x:c>
      <x:c r="E9" s="50" t="n">
        <x:f>Inputs!$B$17*L9+Inputs!$B$18*M9+Inputs!$B$19*N9</x:f>
        <x:v>0.017756580923826974</x:v>
      </x:c>
      <x:c r="F9" s="51" t="n">
        <x:f>1+Inputs!B13*(Inputs!B14+(Inputs!B15-Inputs!B14)*(1-POWER(0.5,B9/Inputs!B16)))</x:f>
        <x:v>1.298059149830887</x:v>
      </x:c>
      <x:c r="G9" s="51" t="n">
        <x:f>IF(Model!$B$8=0,0,E9/Model!$B$8)</x:f>
        <x:v>6.995581263501649</x:v>
      </x:c>
      <x:c r="H9" s="53" t="n">
        <x:f>IF(D9=0,0,J9/D9)</x:f>
        <x:v>8.292552913677897</x:v>
      </x:c>
      <x:c r="I9" s="48" t="n">
        <x:f>H9/(Inputs!$B$4/100000000)</x:f>
        <x:v>10982.059215571311</x:v>
      </x:c>
      <x:c r="J9" s="57" t="n">
        <x:f>Inputs!$B$4*(E9/100)*Model!$B$13*F9*Inputs!$B$10</x:f>
        <x:v>42297824.646796845</x:v>
      </x:c>
      <x:c r="K9" s="57" t="n">
        <x:f>H9*Inputs!$B$11</x:f>
        <x:v>174143611.18723583</x:v>
      </x:c>
      <x:c r="L9" s="50" t="n">
        <x:f>IF(B9=0,Model!$B$8,MIN(MAX(Inputs!$B$23,Model!$B$8),Model!$B$8*POWER(Inputs!$B$20,((1-POWER(0.5,B9/Inputs!$B$26))/(1-POWER(0.5,12/Inputs!$B$26))))))</x:f>
        <x:v>0.007639709864078845</x:v>
      </x:c>
      <x:c r="M9" s="50" t="n">
        <x:f>IF(B9=0,Model!$B$8,MIN(MAX(Inputs!$B$24,Model!$B$8),Model!$B$8*POWER(Inputs!$B$21,((1-POWER(0.5,B9/Inputs!$B$27))/(1-POWER(0.5,12/Inputs!$B$27))))))</x:f>
        <x:v>0.016292736596353274</x:v>
      </x:c>
      <x:c r="N9" s="50" t="n">
        <x:f>IF(B9=0,Model!$B$8,MIN(MAX(Inputs!$B$25,Model!$B$8),Model!$B$8*POWER(Inputs!$B$22,((1-POWER(0.5,B9/Inputs!$B$28))/(1-POWER(0.5,12/Inputs!$B$28))))))</x:f>
        <x:v>0.04624209448815161</x:v>
      </x:c>
    </x:row>
    <x:row r="10">
      <x:c r="A10" s="46" t="str">
        <x:v>6m</x:v>
      </x:c>
      <x:c r="B10" s="46" t="n">
        <x:v>6</x:v>
      </x:c>
      <x:c r="C10" s="52" t="n">
        <x:f>ROUND(B10*30.4375*86400/Inputs!$B$40,0)</x:f>
        <x:v>175320</x:v>
      </x:c>
      <x:c r="D10" s="52" t="n">
        <x:f>IF(B10=0,Inputs!$B$10,MAX(Inputs!$B$10,MIN(Inputs!$B$11,MAX(0,MIN((Inputs!$B$9+1+C10),Schedules!$C$4)-Schedules!$B$4)*Schedules!$D$4+MAX(0,MIN((Inputs!$B$9+1+C10),Schedules!$C$5)-Schedules!$B$5)*Schedules!$D$5+MAX(0,MIN((Inputs!$B$9+1+C10),Schedules!$C$6)-Schedules!$B$6)*Schedules!$D$6+MAX(0,MIN((Inputs!$B$9+1+C10),Schedules!$C$7)-Schedules!$B$7)*Schedules!$D$7+MAX(0,MIN((Inputs!$B$9+1+C10),Schedules!$C$8)-Schedules!$B$8)*Schedules!$D$8+MAX(0,MIN((Inputs!$B$9+1+C10),Schedules!$C$9)-Schedules!$B$9)*Schedules!$D$9+MAX(0,MIN((Inputs!$B$9+1+C10),Schedules!$C$10)-Schedules!$B$10)*Schedules!$D$10+MAX(0,MIN((Inputs!$B$9+1+C10),Schedules!$C$11)-Schedules!$B$11)*Schedules!$D$11+MAX(0,MIN((Inputs!$B$9+1+C10),Schedules!$C$12)-Schedules!$B$12)*Schedules!$D$12+MAX(0,MIN((Inputs!$B$9+1+C10),Schedules!$C$13)-Schedules!$B$13)*Schedules!$D$13+MAX(0,MIN((Inputs!$B$9+1+C10),Schedules!$C$14)-Schedules!$B$14)*Schedules!$D$14+MAX(0,MIN((Inputs!$B$9+1+C10),Schedules!$C$15)-Schedules!$B$15)*Schedules!$D$15+MAX(0,MIN((Inputs!$B$9+1+C10),Schedules!$C$16)-Schedules!$B$16)*Schedules!$D$16+MAX(0,MIN((Inputs!$B$9+1+C10),Schedules!$C$17)-Schedules!$B$17)*Schedules!$D$17+MAX(0,MIN((Inputs!$B$9+1+C10),Schedules!$C$18)-Schedules!$B$18)*Schedules!$D$18+MAX(0,MIN((Inputs!$B$9+1+C10),Schedules!$C$19)-Schedules!$B$19)*Schedules!$D$19+MAX(0,MIN((Inputs!$B$9+1+C10),Schedules!$C$20)-Schedules!$B$20)*Schedules!$D$20+MAX(0,MIN((Inputs!$B$9+1+C10),Schedules!$C$21)-Schedules!$B$21)*Schedules!$D$21+MAX(0,MIN((Inputs!$B$9+1+C10),Schedules!$C$22)-Schedules!$B$22)*Schedules!$D$22+MAX(0,MIN((Inputs!$B$9+1+C10),Schedules!$C$23)-Schedules!$B$23)*Schedules!$D$23+MAX(0,MIN((Inputs!$B$9+1+C10),Schedules!$C$24)-Schedules!$B$24)*Schedules!$D$24+MAX(0,MIN((Inputs!$B$9+1+C10),Schedules!$C$25)-Schedules!$B$25)*Schedules!$D$25+MAX(0,MIN((Inputs!$B$9+1+C10),Schedules!$C$26)-Schedules!$B$26)*Schedules!$D$26+MAX(0,MIN((Inputs!$B$9+1+C10),Schedules!$C$27)-Schedules!$B$27)*Schedules!$D$27+MAX(0,MIN((Inputs!$B$9+1+C10),Schedules!$C$28)-Schedules!$B$28)*Schedules!$D$28+MAX(0,MIN((Inputs!$B$9+1+C10),Schedules!$C$29)-Schedules!$B$29)*Schedules!$D$29+MAX(0,MIN((Inputs!$B$9+1+C10),Schedules!$C$30)-Schedules!$B$30)*Schedules!$D$30+MAX(0,MIN((Inputs!$B$9+1+C10),Schedules!$C$31)-Schedules!$B$31)*Schedules!$D$31+MAX(0,MIN((Inputs!$B$9+1+C10),Schedules!$C$32)-Schedules!$B$32)*Schedules!$D$32+MAX(0,MIN((Inputs!$B$9+1+C10),Schedules!$C$33)-Schedules!$B$33)*Schedules!$D$33+MAX(0,MIN((Inputs!$B$9+1+C10),Schedules!$C$34)-Schedules!$B$34)*Schedules!$D$34+MAX(0,MIN((Inputs!$B$9+1+C10),Schedules!$C$35)-Schedules!$B$35)*Schedules!$D$35+MAX(0,MIN((Inputs!$B$9+1+C10),Schedules!$C$36)-Schedules!$B$36)*Schedules!$D$36+MAX(0,MIN((Inputs!$B$9+1+C10),Schedules!$C$37)-Schedules!$B$37)*Schedules!$D$37+MAX(0,MIN((Inputs!$B$9+1+C10),Schedules!$C$38)-Schedules!$B$38)*Schedules!$D$38+MAX(0,MIN((Inputs!$B$9+1+C10),Schedules!$C$39)-Schedules!$B$39)*Schedules!$D$39+MAX(0,MIN((Inputs!$B$9+1+C10),Schedules!$C$40)-Schedules!$B$40)*Schedules!$D$40+MAX(0,MIN((Inputs!$B$9+1+C10),Schedules!$C$41)-Schedules!$B$41)*Schedules!$D$41+MAX(0,MIN((Inputs!$B$9+1+C10),Schedules!$C$42)-Schedules!$B$42)*Schedules!$D$42+MAX(0,MIN((Inputs!$B$9+1+C10),Schedules!$C$43)-Schedules!$B$43)*Schedules!$D$43)))</x:f>
        <x:v>5685100</x:v>
      </x:c>
      <x:c r="E10" s="50" t="n">
        <x:f>Inputs!$B$17*L10+Inputs!$B$18*M10+Inputs!$B$19*N10</x:f>
        <x:v>0.023437941636524167</x:v>
      </x:c>
      <x:c r="F10" s="51" t="n">
        <x:f>1+Inputs!B13*(Inputs!B14+(Inputs!B15-Inputs!B14)*(1-POWER(0.5,B10/Inputs!B16)))</x:f>
        <x:v>1.3175</x:v>
      </x:c>
      <x:c r="G10" s="51" t="n">
        <x:f>IF(Model!$B$8=0,0,E10/Model!$B$8)</x:f>
        <x:v>9.233873687219727</x:v>
      </x:c>
      <x:c r="H10" s="53" t="n">
        <x:f>IF(D10=0,0,J10/D10)</x:f>
        <x:v>9.967728237559747</x:v>
      </x:c>
      <x:c r="I10" s="48" t="n">
        <x:f>H10/(Inputs!$B$4/100000000)</x:f>
        <x:v>13200.540640391666</x:v>
      </x:c>
      <x:c r="J10" s="57" t="n">
        <x:f>Inputs!$B$4*(E10/100)*Model!$B$13*F10*Inputs!$B$10</x:f>
        <x:v>56667531.80335092</x:v>
      </x:c>
      <x:c r="K10" s="57" t="n">
        <x:f>H10*Inputs!$B$11</x:f>
        <x:v>209322292.9887547</x:v>
      </x:c>
      <x:c r="L10" s="50" t="n">
        <x:f>IF(B10=0,Model!$B$8,MIN(MAX(Inputs!$B$23,Model!$B$8),Model!$B$8*POWER(Inputs!$B$20,((1-POWER(0.5,B10/Inputs!$B$26))/(1-POWER(0.5,12/Inputs!$B$26))))))</x:f>
        <x:v>0.009090586296364571</x:v>
      </x:c>
      <x:c r="M10" s="50" t="n">
        <x:f>IF(B10=0,Model!$B$8,MIN(MAX(Inputs!$B$24,Model!$B$8),Model!$B$8*POWER(Inputs!$B$21,((1-POWER(0.5,B10/Inputs!$B$27))/(1-POWER(0.5,12/Inputs!$B$27))))))</x:f>
        <x:v>0.021119146696254122</x:v>
      </x:c>
      <x:c r="N10" s="50" t="n">
        <x:f>IF(B10=0,Model!$B$8,MIN(MAX(Inputs!$B$25,Model!$B$8),Model!$B$8*POWER(Inputs!$B$22,((1-POWER(0.5,B10/Inputs!$B$28))/(1-POWER(0.5,12/Inputs!$B$28))))))</x:f>
        <x:v>0.06464442056446337</x:v>
      </x:c>
    </x:row>
    <x:row r="11">
      <x:c r="A11" s="46" t="str">
        <x:v>7m</x:v>
      </x:c>
      <x:c r="B11" s="46" t="n">
        <x:v>7</x:v>
      </x:c>
      <x:c r="C11" s="52" t="n">
        <x:f>ROUND(B11*30.4375*86400/Inputs!$B$40,0)</x:f>
        <x:v>204540</x:v>
      </x:c>
      <x:c r="D11" s="52" t="n">
        <x:f>IF(B11=0,Inputs!$B$10,MAX(Inputs!$B$10,MIN(Inputs!$B$11,MAX(0,MIN((Inputs!$B$9+1+C11),Schedules!$C$4)-Schedules!$B$4)*Schedules!$D$4+MAX(0,MIN((Inputs!$B$9+1+C11),Schedules!$C$5)-Schedules!$B$5)*Schedules!$D$5+MAX(0,MIN((Inputs!$B$9+1+C11),Schedules!$C$6)-Schedules!$B$6)*Schedules!$D$6+MAX(0,MIN((Inputs!$B$9+1+C11),Schedules!$C$7)-Schedules!$B$7)*Schedules!$D$7+MAX(0,MIN((Inputs!$B$9+1+C11),Schedules!$C$8)-Schedules!$B$8)*Schedules!$D$8+MAX(0,MIN((Inputs!$B$9+1+C11),Schedules!$C$9)-Schedules!$B$9)*Schedules!$D$9+MAX(0,MIN((Inputs!$B$9+1+C11),Schedules!$C$10)-Schedules!$B$10)*Schedules!$D$10+MAX(0,MIN((Inputs!$B$9+1+C11),Schedules!$C$11)-Schedules!$B$11)*Schedules!$D$11+MAX(0,MIN((Inputs!$B$9+1+C11),Schedules!$C$12)-Schedules!$B$12)*Schedules!$D$12+MAX(0,MIN((Inputs!$B$9+1+C11),Schedules!$C$13)-Schedules!$B$13)*Schedules!$D$13+MAX(0,MIN((Inputs!$B$9+1+C11),Schedules!$C$14)-Schedules!$B$14)*Schedules!$D$14+MAX(0,MIN((Inputs!$B$9+1+C11),Schedules!$C$15)-Schedules!$B$15)*Schedules!$D$15+MAX(0,MIN((Inputs!$B$9+1+C11),Schedules!$C$16)-Schedules!$B$16)*Schedules!$D$16+MAX(0,MIN((Inputs!$B$9+1+C11),Schedules!$C$17)-Schedules!$B$17)*Schedules!$D$17+MAX(0,MIN((Inputs!$B$9+1+C11),Schedules!$C$18)-Schedules!$B$18)*Schedules!$D$18+MAX(0,MIN((Inputs!$B$9+1+C11),Schedules!$C$19)-Schedules!$B$19)*Schedules!$D$19+MAX(0,MIN((Inputs!$B$9+1+C11),Schedules!$C$20)-Schedules!$B$20)*Schedules!$D$20+MAX(0,MIN((Inputs!$B$9+1+C11),Schedules!$C$21)-Schedules!$B$21)*Schedules!$D$21+MAX(0,MIN((Inputs!$B$9+1+C11),Schedules!$C$22)-Schedules!$B$22)*Schedules!$D$22+MAX(0,MIN((Inputs!$B$9+1+C11),Schedules!$C$23)-Schedules!$B$23)*Schedules!$D$23+MAX(0,MIN((Inputs!$B$9+1+C11),Schedules!$C$24)-Schedules!$B$24)*Schedules!$D$24+MAX(0,MIN((Inputs!$B$9+1+C11),Schedules!$C$25)-Schedules!$B$25)*Schedules!$D$25+MAX(0,MIN((Inputs!$B$9+1+C11),Schedules!$C$26)-Schedules!$B$26)*Schedules!$D$26+MAX(0,MIN((Inputs!$B$9+1+C11),Schedules!$C$27)-Schedules!$B$27)*Schedules!$D$27+MAX(0,MIN((Inputs!$B$9+1+C11),Schedules!$C$28)-Schedules!$B$28)*Schedules!$D$28+MAX(0,MIN((Inputs!$B$9+1+C11),Schedules!$C$29)-Schedules!$B$29)*Schedules!$D$29+MAX(0,MIN((Inputs!$B$9+1+C11),Schedules!$C$30)-Schedules!$B$30)*Schedules!$D$30+MAX(0,MIN((Inputs!$B$9+1+C11),Schedules!$C$31)-Schedules!$B$31)*Schedules!$D$31+MAX(0,MIN((Inputs!$B$9+1+C11),Schedules!$C$32)-Schedules!$B$32)*Schedules!$D$32+MAX(0,MIN((Inputs!$B$9+1+C11),Schedules!$C$33)-Schedules!$B$33)*Schedules!$D$33+MAX(0,MIN((Inputs!$B$9+1+C11),Schedules!$C$34)-Schedules!$B$34)*Schedules!$D$34+MAX(0,MIN((Inputs!$B$9+1+C11),Schedules!$C$35)-Schedules!$B$35)*Schedules!$D$35+MAX(0,MIN((Inputs!$B$9+1+C11),Schedules!$C$36)-Schedules!$B$36)*Schedules!$D$36+MAX(0,MIN((Inputs!$B$9+1+C11),Schedules!$C$37)-Schedules!$B$37)*Schedules!$D$37+MAX(0,MIN((Inputs!$B$9+1+C11),Schedules!$C$38)-Schedules!$B$38)*Schedules!$D$38+MAX(0,MIN((Inputs!$B$9+1+C11),Schedules!$C$39)-Schedules!$B$39)*Schedules!$D$39+MAX(0,MIN((Inputs!$B$9+1+C11),Schedules!$C$40)-Schedules!$B$40)*Schedules!$D$40+MAX(0,MIN((Inputs!$B$9+1+C11),Schedules!$C$41)-Schedules!$B$41)*Schedules!$D$41+MAX(0,MIN((Inputs!$B$9+1+C11),Schedules!$C$42)-Schedules!$B$42)*Schedules!$D$42+MAX(0,MIN((Inputs!$B$9+1+C11),Schedules!$C$43)-Schedules!$B$43)*Schedules!$D$43)))</x:f>
        <x:v>6269500</x:v>
      </x:c>
      <x:c r="E11" s="50" t="n">
        <x:f>Inputs!$B$17*L11+Inputs!$B$18*M11+Inputs!$B$19*N11</x:f>
        <x:v>0.029894980277489366</x:v>
      </x:c>
      <x:c r="F11" s="51" t="n">
        <x:f>1+Inputs!B13*(Inputs!B14+(Inputs!B15-Inputs!B14)*(1-POWER(0.5,B11/Inputs!B16)))</x:f>
        <x:v>1.3348198284952213</x:v>
      </x:c>
      <x:c r="G11" s="51" t="n">
        <x:f>IF(Model!$B$8=0,0,E11/Model!$B$8)</x:f>
        <x:v>11.77776086506201</x:v>
      </x:c>
      <x:c r="H11" s="53" t="n">
        <x:f>IF(D11=0,0,J11/D11)</x:f>
        <x:v>11.680252157714737</x:v>
      </x:c>
      <x:c r="I11" s="48" t="n">
        <x:f>H11/(Inputs!$B$4/100000000)</x:f>
        <x:v>15468.483853416417</x:v>
      </x:c>
      <x:c r="J11" s="57" t="n">
        <x:f>Inputs!$B$4*(E11/100)*Model!$B$13*F11*Inputs!$B$10</x:f>
        <x:v>73229340.90279254</x:v>
      </x:c>
      <x:c r="K11" s="57" t="n">
        <x:f>H11*Inputs!$B$11</x:f>
        <x:v>245285295.31200948</x:v>
      </x:c>
      <x:c r="L11" s="50" t="n">
        <x:f>IF(B11=0,Model!$B$8,MIN(MAX(Inputs!$B$23,Model!$B$8),Model!$B$8*POWER(Inputs!$B$20,((1-POWER(0.5,B11/Inputs!$B$26))/(1-POWER(0.5,12/Inputs!$B$26))))))</x:f>
        <x:v>0.010678477798575683</x:v>
      </x:c>
      <x:c r="M11" s="50" t="n">
        <x:f>IF(B11=0,Model!$B$8,MIN(MAX(Inputs!$B$24,Model!$B$8),Model!$B$8*POWER(Inputs!$B$21,((1-POWER(0.5,B11/Inputs!$B$27))/(1-POWER(0.5,12/Inputs!$B$27))))))</x:f>
        <x:v>0.026611227677105585</x:v>
      </x:c>
      <x:c r="N11" s="50" t="n">
        <x:f>IF(B11=0,Model!$B$8,MIN(MAX(Inputs!$B$25,Model!$B$8),Model!$B$8*POWER(Inputs!$B$22,((1-POWER(0.5,B11/Inputs!$B$28))/(1-POWER(0.5,12/Inputs!$B$28))))))</x:f>
        <x:v>0.08567932806290056</x:v>
      </x:c>
    </x:row>
    <x:row r="12">
      <x:c r="A12" s="46" t="str">
        <x:v>8m</x:v>
      </x:c>
      <x:c r="B12" s="46" t="n">
        <x:v>8</x:v>
      </x:c>
      <x:c r="C12" s="52" t="n">
        <x:f>ROUND(B12*30.4375*86400/Inputs!$B$40,0)</x:f>
        <x:v>233760</x:v>
      </x:c>
      <x:c r="D12" s="52" t="n">
        <x:f>IF(B12=0,Inputs!$B$10,MAX(Inputs!$B$10,MIN(Inputs!$B$11,MAX(0,MIN((Inputs!$B$9+1+C12),Schedules!$C$4)-Schedules!$B$4)*Schedules!$D$4+MAX(0,MIN((Inputs!$B$9+1+C12),Schedules!$C$5)-Schedules!$B$5)*Schedules!$D$5+MAX(0,MIN((Inputs!$B$9+1+C12),Schedules!$C$6)-Schedules!$B$6)*Schedules!$D$6+MAX(0,MIN((Inputs!$B$9+1+C12),Schedules!$C$7)-Schedules!$B$7)*Schedules!$D$7+MAX(0,MIN((Inputs!$B$9+1+C12),Schedules!$C$8)-Schedules!$B$8)*Schedules!$D$8+MAX(0,MIN((Inputs!$B$9+1+C12),Schedules!$C$9)-Schedules!$B$9)*Schedules!$D$9+MAX(0,MIN((Inputs!$B$9+1+C12),Schedules!$C$10)-Schedules!$B$10)*Schedules!$D$10+MAX(0,MIN((Inputs!$B$9+1+C12),Schedules!$C$11)-Schedules!$B$11)*Schedules!$D$11+MAX(0,MIN((Inputs!$B$9+1+C12),Schedules!$C$12)-Schedules!$B$12)*Schedules!$D$12+MAX(0,MIN((Inputs!$B$9+1+C12),Schedules!$C$13)-Schedules!$B$13)*Schedules!$D$13+MAX(0,MIN((Inputs!$B$9+1+C12),Schedules!$C$14)-Schedules!$B$14)*Schedules!$D$14+MAX(0,MIN((Inputs!$B$9+1+C12),Schedules!$C$15)-Schedules!$B$15)*Schedules!$D$15+MAX(0,MIN((Inputs!$B$9+1+C12),Schedules!$C$16)-Schedules!$B$16)*Schedules!$D$16+MAX(0,MIN((Inputs!$B$9+1+C12),Schedules!$C$17)-Schedules!$B$17)*Schedules!$D$17+MAX(0,MIN((Inputs!$B$9+1+C12),Schedules!$C$18)-Schedules!$B$18)*Schedules!$D$18+MAX(0,MIN((Inputs!$B$9+1+C12),Schedules!$C$19)-Schedules!$B$19)*Schedules!$D$19+MAX(0,MIN((Inputs!$B$9+1+C12),Schedules!$C$20)-Schedules!$B$20)*Schedules!$D$20+MAX(0,MIN((Inputs!$B$9+1+C12),Schedules!$C$21)-Schedules!$B$21)*Schedules!$D$21+MAX(0,MIN((Inputs!$B$9+1+C12),Schedules!$C$22)-Schedules!$B$22)*Schedules!$D$22+MAX(0,MIN((Inputs!$B$9+1+C12),Schedules!$C$23)-Schedules!$B$23)*Schedules!$D$23+MAX(0,MIN((Inputs!$B$9+1+C12),Schedules!$C$24)-Schedules!$B$24)*Schedules!$D$24+MAX(0,MIN((Inputs!$B$9+1+C12),Schedules!$C$25)-Schedules!$B$25)*Schedules!$D$25+MAX(0,MIN((Inputs!$B$9+1+C12),Schedules!$C$26)-Schedules!$B$26)*Schedules!$D$26+MAX(0,MIN((Inputs!$B$9+1+C12),Schedules!$C$27)-Schedules!$B$27)*Schedules!$D$27+MAX(0,MIN((Inputs!$B$9+1+C12),Schedules!$C$28)-Schedules!$B$28)*Schedules!$D$28+MAX(0,MIN((Inputs!$B$9+1+C12),Schedules!$C$29)-Schedules!$B$29)*Schedules!$D$29+MAX(0,MIN((Inputs!$B$9+1+C12),Schedules!$C$30)-Schedules!$B$30)*Schedules!$D$30+MAX(0,MIN((Inputs!$B$9+1+C12),Schedules!$C$31)-Schedules!$B$31)*Schedules!$D$31+MAX(0,MIN((Inputs!$B$9+1+C12),Schedules!$C$32)-Schedules!$B$32)*Schedules!$D$32+MAX(0,MIN((Inputs!$B$9+1+C12),Schedules!$C$33)-Schedules!$B$33)*Schedules!$D$33+MAX(0,MIN((Inputs!$B$9+1+C12),Schedules!$C$34)-Schedules!$B$34)*Schedules!$D$34+MAX(0,MIN((Inputs!$B$9+1+C12),Schedules!$C$35)-Schedules!$B$35)*Schedules!$D$35+MAX(0,MIN((Inputs!$B$9+1+C12),Schedules!$C$36)-Schedules!$B$36)*Schedules!$D$36+MAX(0,MIN((Inputs!$B$9+1+C12),Schedules!$C$37)-Schedules!$B$37)*Schedules!$D$37+MAX(0,MIN((Inputs!$B$9+1+C12),Schedules!$C$38)-Schedules!$B$38)*Schedules!$D$38+MAX(0,MIN((Inputs!$B$9+1+C12),Schedules!$C$39)-Schedules!$B$39)*Schedules!$D$39+MAX(0,MIN((Inputs!$B$9+1+C12),Schedules!$C$40)-Schedules!$B$40)*Schedules!$D$40+MAX(0,MIN((Inputs!$B$9+1+C12),Schedules!$C$41)-Schedules!$B$41)*Schedules!$D$41+MAX(0,MIN((Inputs!$B$9+1+C12),Schedules!$C$42)-Schedules!$B$42)*Schedules!$D$42+MAX(0,MIN((Inputs!$B$9+1+C12),Schedules!$C$43)-Schedules!$B$43)*Schedules!$D$43)))</x:f>
        <x:v>6853900</x:v>
      </x:c>
      <x:c r="E12" s="50" t="n">
        <x:f>Inputs!$B$17*L12+Inputs!$B$18*M12+Inputs!$B$19*N12</x:f>
        <x:v>0.03697367721604532</x:v>
      </x:c>
      <x:c r="F12" s="51" t="n">
        <x:f>1+Inputs!B13*(Inputs!B14+(Inputs!B15-Inputs!B14)*(1-POWER(0.5,B12/Inputs!B16)))</x:f>
        <x:v>1.3502500415000243</x:v>
      </x:c>
      <x:c r="G12" s="51" t="n">
        <x:f>IF(Model!$B$8=0,0,E12/Model!$B$8)</x:f>
        <x:v>14.566563500310318</x:v>
      </x:c>
      <x:c r="H12" s="53" t="n">
        <x:f>IF(D12=0,0,J12/D12)</x:f>
        <x:v>13.36697961556283</x:v>
      </x:c>
      <x:c r="I12" s="48" t="n">
        <x:f>H12/(Inputs!$B$4/100000000)</x:f>
        <x:v>17702.264091594265</x:v>
      </x:c>
      <x:c r="J12" s="57" t="n">
        <x:f>Inputs!$B$4*(E12/100)*Model!$B$13*F12*Inputs!$B$10</x:f>
        <x:v>91615941.58710608</x:v>
      </x:c>
      <x:c r="K12" s="57" t="n">
        <x:f>H12*Inputs!$B$11</x:f>
        <x:v>280706571.92681944</x:v>
      </x:c>
      <x:c r="L12" s="50" t="n">
        <x:f>IF(B12=0,Model!$B$8,MIN(MAX(Inputs!$B$23,Model!$B$8),Model!$B$8*POWER(Inputs!$B$20,((1-POWER(0.5,B12/Inputs!$B$26))/(1-POWER(0.5,12/Inputs!$B$26))))))</x:f>
        <x:v>0.012394932120394648</x:v>
      </x:c>
      <x:c r="M12" s="50" t="n">
        <x:f>IF(B12=0,Model!$B$8,MIN(MAX(Inputs!$B$24,Model!$B$8),Model!$B$8*POWER(Inputs!$B$21,((1-POWER(0.5,B12/Inputs!$B$27))/(1-POWER(0.5,12/Inputs!$B$27))))))</x:f>
        <x:v>0.03269647512593389</x:v>
      </x:c>
      <x:c r="N12" s="50" t="n">
        <x:f>IF(B12=0,Model!$B$8,MIN(MAX(Inputs!$B$25,Model!$B$8),Model!$B$8*POWER(Inputs!$B$22,((1-POWER(0.5,B12/Inputs!$B$28))/(1-POWER(0.5,12/Inputs!$B$28))))))</x:f>
        <x:v>0.10858142273960161</x:v>
      </x:c>
    </x:row>
    <x:row r="13">
      <x:c r="A13" s="46" t="str">
        <x:v>9m</x:v>
      </x:c>
      <x:c r="B13" s="46" t="n">
        <x:v>9</x:v>
      </x:c>
      <x:c r="C13" s="52" t="n">
        <x:f>ROUND(B13*30.4375*86400/Inputs!$B$40,0)</x:f>
        <x:v>262980</x:v>
      </x:c>
      <x:c r="D13" s="52" t="n">
        <x:f>IF(B13=0,Inputs!$B$10,MAX(Inputs!$B$10,MIN(Inputs!$B$11,MAX(0,MIN((Inputs!$B$9+1+C13),Schedules!$C$4)-Schedules!$B$4)*Schedules!$D$4+MAX(0,MIN((Inputs!$B$9+1+C13),Schedules!$C$5)-Schedules!$B$5)*Schedules!$D$5+MAX(0,MIN((Inputs!$B$9+1+C13),Schedules!$C$6)-Schedules!$B$6)*Schedules!$D$6+MAX(0,MIN((Inputs!$B$9+1+C13),Schedules!$C$7)-Schedules!$B$7)*Schedules!$D$7+MAX(0,MIN((Inputs!$B$9+1+C13),Schedules!$C$8)-Schedules!$B$8)*Schedules!$D$8+MAX(0,MIN((Inputs!$B$9+1+C13),Schedules!$C$9)-Schedules!$B$9)*Schedules!$D$9+MAX(0,MIN((Inputs!$B$9+1+C13),Schedules!$C$10)-Schedules!$B$10)*Schedules!$D$10+MAX(0,MIN((Inputs!$B$9+1+C13),Schedules!$C$11)-Schedules!$B$11)*Schedules!$D$11+MAX(0,MIN((Inputs!$B$9+1+C13),Schedules!$C$12)-Schedules!$B$12)*Schedules!$D$12+MAX(0,MIN((Inputs!$B$9+1+C13),Schedules!$C$13)-Schedules!$B$13)*Schedules!$D$13+MAX(0,MIN((Inputs!$B$9+1+C13),Schedules!$C$14)-Schedules!$B$14)*Schedules!$D$14+MAX(0,MIN((Inputs!$B$9+1+C13),Schedules!$C$15)-Schedules!$B$15)*Schedules!$D$15+MAX(0,MIN((Inputs!$B$9+1+C13),Schedules!$C$16)-Schedules!$B$16)*Schedules!$D$16+MAX(0,MIN((Inputs!$B$9+1+C13),Schedules!$C$17)-Schedules!$B$17)*Schedules!$D$17+MAX(0,MIN((Inputs!$B$9+1+C13),Schedules!$C$18)-Schedules!$B$18)*Schedules!$D$18+MAX(0,MIN((Inputs!$B$9+1+C13),Schedules!$C$19)-Schedules!$B$19)*Schedules!$D$19+MAX(0,MIN((Inputs!$B$9+1+C13),Schedules!$C$20)-Schedules!$B$20)*Schedules!$D$20+MAX(0,MIN((Inputs!$B$9+1+C13),Schedules!$C$21)-Schedules!$B$21)*Schedules!$D$21+MAX(0,MIN((Inputs!$B$9+1+C13),Schedules!$C$22)-Schedules!$B$22)*Schedules!$D$22+MAX(0,MIN((Inputs!$B$9+1+C13),Schedules!$C$23)-Schedules!$B$23)*Schedules!$D$23+MAX(0,MIN((Inputs!$B$9+1+C13),Schedules!$C$24)-Schedules!$B$24)*Schedules!$D$24+MAX(0,MIN((Inputs!$B$9+1+C13),Schedules!$C$25)-Schedules!$B$25)*Schedules!$D$25+MAX(0,MIN((Inputs!$B$9+1+C13),Schedules!$C$26)-Schedules!$B$26)*Schedules!$D$26+MAX(0,MIN((Inputs!$B$9+1+C13),Schedules!$C$27)-Schedules!$B$27)*Schedules!$D$27+MAX(0,MIN((Inputs!$B$9+1+C13),Schedules!$C$28)-Schedules!$B$28)*Schedules!$D$28+MAX(0,MIN((Inputs!$B$9+1+C13),Schedules!$C$29)-Schedules!$B$29)*Schedules!$D$29+MAX(0,MIN((Inputs!$B$9+1+C13),Schedules!$C$30)-Schedules!$B$30)*Schedules!$D$30+MAX(0,MIN((Inputs!$B$9+1+C13),Schedules!$C$31)-Schedules!$B$31)*Schedules!$D$31+MAX(0,MIN((Inputs!$B$9+1+C13),Schedules!$C$32)-Schedules!$B$32)*Schedules!$D$32+MAX(0,MIN((Inputs!$B$9+1+C13),Schedules!$C$33)-Schedules!$B$33)*Schedules!$D$33+MAX(0,MIN((Inputs!$B$9+1+C13),Schedules!$C$34)-Schedules!$B$34)*Schedules!$D$34+MAX(0,MIN((Inputs!$B$9+1+C13),Schedules!$C$35)-Schedules!$B$35)*Schedules!$D$35+MAX(0,MIN((Inputs!$B$9+1+C13),Schedules!$C$36)-Schedules!$B$36)*Schedules!$D$36+MAX(0,MIN((Inputs!$B$9+1+C13),Schedules!$C$37)-Schedules!$B$37)*Schedules!$D$37+MAX(0,MIN((Inputs!$B$9+1+C13),Schedules!$C$38)-Schedules!$B$38)*Schedules!$D$38+MAX(0,MIN((Inputs!$B$9+1+C13),Schedules!$C$39)-Schedules!$B$39)*Schedules!$D$39+MAX(0,MIN((Inputs!$B$9+1+C13),Schedules!$C$40)-Schedules!$B$40)*Schedules!$D$40+MAX(0,MIN((Inputs!$B$9+1+C13),Schedules!$C$41)-Schedules!$B$41)*Schedules!$D$41+MAX(0,MIN((Inputs!$B$9+1+C13),Schedules!$C$42)-Schedules!$B$42)*Schedules!$D$42+MAX(0,MIN((Inputs!$B$9+1+C13),Schedules!$C$43)-Schedules!$B$43)*Schedules!$D$43)))</x:f>
        <x:v>7438300</x:v>
      </x:c>
      <x:c r="E13" s="50" t="n">
        <x:f>Inputs!$B$17*L13+Inputs!$B$18*M13+Inputs!$B$19*N13</x:f>
        <x:v>0.04449789421787537</x:v>
      </x:c>
      <x:c r="F13" s="51" t="n">
        <x:f>1+Inputs!B13*(Inputs!B14+(Inputs!B15-Inputs!B14)*(1-POWER(0.5,B13/Inputs!B16)))</x:f>
        <x:v>1.3639967984866357</x:v>
      </x:c>
      <x:c r="G13" s="51" t="n">
        <x:f>IF(Model!$B$8=0,0,E13/Model!$B$8)</x:f>
        <x:v>17.530888203716025</x:v>
      </x:c>
      <x:c r="H13" s="53" t="n">
        <x:f>IF(D13=0,0,J13/D13)</x:f>
        <x:v>14.974189492551256</x:v>
      </x:c>
      <x:c r="I13" s="48" t="n">
        <x:f>H13/(Inputs!$B$4/100000000)</x:f>
        <x:v>19830.736978613768</x:v>
      </x:c>
      <x:c r="J13" s="57" t="n">
        <x:f>Inputs!$B$4*(E13/100)*Model!$B$13*F13*Inputs!$B$10</x:f>
        <x:v>111382513.702444</x:v>
      </x:c>
      <x:c r="K13" s="57" t="n">
        <x:f>H13*Inputs!$B$11</x:f>
        <x:v>314457979.3435764</x:v>
      </x:c>
      <x:c r="L13" s="50" t="n">
        <x:f>IF(B13=0,Model!$B$8,MIN(MAX(Inputs!$B$23,Model!$B$8),Model!$B$8*POWER(Inputs!$B$20,((1-POWER(0.5,B13/Inputs!$B$26))/(1-POWER(0.5,12/Inputs!$B$26))))))</x:f>
        <x:v>0.014229199567077891</x:v>
      </x:c>
      <x:c r="M13" s="50" t="n">
        <x:f>IF(B13=0,Model!$B$8,MIN(MAX(Inputs!$B$24,Model!$B$8),Model!$B$8*POWER(Inputs!$B$21,((1-POWER(0.5,B13/Inputs!$B$27))/(1-POWER(0.5,12/Inputs!$B$27))))))</x:f>
        <x:v>0.03928071421580506</x:v>
      </x:c>
      <x:c r="N13" s="50" t="n">
        <x:f>IF(B13=0,Model!$B$8,MIN(MAX(Inputs!$B$25,Model!$B$8),Model!$B$8*POWER(Inputs!$B$22,((1-POWER(0.5,B13/Inputs!$B$28))/(1-POWER(0.5,12/Inputs!$B$28))))))</x:f>
        <x:v>0.1325154484099705</x:v>
      </x:c>
    </x:row>
    <x:row r="14">
      <x:c r="A14" s="46" t="str">
        <x:v>10m</x:v>
      </x:c>
      <x:c r="B14" s="46" t="n">
        <x:v>10</x:v>
      </x:c>
      <x:c r="C14" s="52" t="n">
        <x:f>ROUND(B14*30.4375*86400/Inputs!$B$40,0)</x:f>
        <x:v>292200</x:v>
      </x:c>
      <x:c r="D14" s="52" t="n">
        <x:f>IF(B14=0,Inputs!$B$10,MAX(Inputs!$B$10,MIN(Inputs!$B$11,MAX(0,MIN((Inputs!$B$9+1+C14),Schedules!$C$4)-Schedules!$B$4)*Schedules!$D$4+MAX(0,MIN((Inputs!$B$9+1+C14),Schedules!$C$5)-Schedules!$B$5)*Schedules!$D$5+MAX(0,MIN((Inputs!$B$9+1+C14),Schedules!$C$6)-Schedules!$B$6)*Schedules!$D$6+MAX(0,MIN((Inputs!$B$9+1+C14),Schedules!$C$7)-Schedules!$B$7)*Schedules!$D$7+MAX(0,MIN((Inputs!$B$9+1+C14),Schedules!$C$8)-Schedules!$B$8)*Schedules!$D$8+MAX(0,MIN((Inputs!$B$9+1+C14),Schedules!$C$9)-Schedules!$B$9)*Schedules!$D$9+MAX(0,MIN((Inputs!$B$9+1+C14),Schedules!$C$10)-Schedules!$B$10)*Schedules!$D$10+MAX(0,MIN((Inputs!$B$9+1+C14),Schedules!$C$11)-Schedules!$B$11)*Schedules!$D$11+MAX(0,MIN((Inputs!$B$9+1+C14),Schedules!$C$12)-Schedules!$B$12)*Schedules!$D$12+MAX(0,MIN((Inputs!$B$9+1+C14),Schedules!$C$13)-Schedules!$B$13)*Schedules!$D$13+MAX(0,MIN((Inputs!$B$9+1+C14),Schedules!$C$14)-Schedules!$B$14)*Schedules!$D$14+MAX(0,MIN((Inputs!$B$9+1+C14),Schedules!$C$15)-Schedules!$B$15)*Schedules!$D$15+MAX(0,MIN((Inputs!$B$9+1+C14),Schedules!$C$16)-Schedules!$B$16)*Schedules!$D$16+MAX(0,MIN((Inputs!$B$9+1+C14),Schedules!$C$17)-Schedules!$B$17)*Schedules!$D$17+MAX(0,MIN((Inputs!$B$9+1+C14),Schedules!$C$18)-Schedules!$B$18)*Schedules!$D$18+MAX(0,MIN((Inputs!$B$9+1+C14),Schedules!$C$19)-Schedules!$B$19)*Schedules!$D$19+MAX(0,MIN((Inputs!$B$9+1+C14),Schedules!$C$20)-Schedules!$B$20)*Schedules!$D$20+MAX(0,MIN((Inputs!$B$9+1+C14),Schedules!$C$21)-Schedules!$B$21)*Schedules!$D$21+MAX(0,MIN((Inputs!$B$9+1+C14),Schedules!$C$22)-Schedules!$B$22)*Schedules!$D$22+MAX(0,MIN((Inputs!$B$9+1+C14),Schedules!$C$23)-Schedules!$B$23)*Schedules!$D$23+MAX(0,MIN((Inputs!$B$9+1+C14),Schedules!$C$24)-Schedules!$B$24)*Schedules!$D$24+MAX(0,MIN((Inputs!$B$9+1+C14),Schedules!$C$25)-Schedules!$B$25)*Schedules!$D$25+MAX(0,MIN((Inputs!$B$9+1+C14),Schedules!$C$26)-Schedules!$B$26)*Schedules!$D$26+MAX(0,MIN((Inputs!$B$9+1+C14),Schedules!$C$27)-Schedules!$B$27)*Schedules!$D$27+MAX(0,MIN((Inputs!$B$9+1+C14),Schedules!$C$28)-Schedules!$B$28)*Schedules!$D$28+MAX(0,MIN((Inputs!$B$9+1+C14),Schedules!$C$29)-Schedules!$B$29)*Schedules!$D$29+MAX(0,MIN((Inputs!$B$9+1+C14),Schedules!$C$30)-Schedules!$B$30)*Schedules!$D$30+MAX(0,MIN((Inputs!$B$9+1+C14),Schedules!$C$31)-Schedules!$B$31)*Schedules!$D$31+MAX(0,MIN((Inputs!$B$9+1+C14),Schedules!$C$32)-Schedules!$B$32)*Schedules!$D$32+MAX(0,MIN((Inputs!$B$9+1+C14),Schedules!$C$33)-Schedules!$B$33)*Schedules!$D$33+MAX(0,MIN((Inputs!$B$9+1+C14),Schedules!$C$34)-Schedules!$B$34)*Schedules!$D$34+MAX(0,MIN((Inputs!$B$9+1+C14),Schedules!$C$35)-Schedules!$B$35)*Schedules!$D$35+MAX(0,MIN((Inputs!$B$9+1+C14),Schedules!$C$36)-Schedules!$B$36)*Schedules!$D$36+MAX(0,MIN((Inputs!$B$9+1+C14),Schedules!$C$37)-Schedules!$B$37)*Schedules!$D$37+MAX(0,MIN((Inputs!$B$9+1+C14),Schedules!$C$38)-Schedules!$B$38)*Schedules!$D$38+MAX(0,MIN((Inputs!$B$9+1+C14),Schedules!$C$39)-Schedules!$B$39)*Schedules!$D$39+MAX(0,MIN((Inputs!$B$9+1+C14),Schedules!$C$40)-Schedules!$B$40)*Schedules!$D$40+MAX(0,MIN((Inputs!$B$9+1+C14),Schedules!$C$41)-Schedules!$B$41)*Schedules!$D$41+MAX(0,MIN((Inputs!$B$9+1+C14),Schedules!$C$42)-Schedules!$B$42)*Schedules!$D$42+MAX(0,MIN((Inputs!$B$9+1+C14),Schedules!$C$43)-Schedules!$B$43)*Schedules!$D$43)))</x:f>
        <x:v>8022700</x:v>
      </x:c>
      <x:c r="E14" s="50" t="n">
        <x:f>Inputs!$B$17*L14+Inputs!$B$18*M14+Inputs!$B$19*N14</x:f>
        <x:v>0.05228884091404607</x:v>
      </x:c>
      <x:c r="F14" s="51" t="n">
        <x:f>1+Inputs!B13*(Inputs!B14+(Inputs!B15-Inputs!B14)*(1-POWER(0.5,B14/Inputs!B16)))</x:f>
        <x:v>1.3762437666645944</x:v>
      </x:c>
      <x:c r="G14" s="51" t="n">
        <x:f>IF(Model!$B$8=0,0,E14/Model!$B$8)</x:f>
        <x:v>20.600296721407467</x:v>
      </x:c>
      <x:c r="H14" s="53" t="n">
        <x:f>IF(D14=0,0,J14/D14)</x:f>
        <x:v>16.460689848146966</x:v>
      </x:c>
      <x:c r="I14" s="48" t="n">
        <x:f>H14/(Inputs!$B$4/100000000)</x:f>
        <x:v>21799.35087822403</x:v>
      </x:c>
      <x:c r="J14" s="57" t="n">
        <x:f>Inputs!$B$4*(E14/100)*Model!$B$13*F14*Inputs!$B$10</x:f>
        <x:v>132059176.44472866</x:v>
      </x:c>
      <x:c r="K14" s="57" t="n">
        <x:f>H14*Inputs!$B$11</x:f>
        <x:v>345674486.8110863</x:v>
      </x:c>
      <x:c r="L14" s="50" t="n">
        <x:f>IF(B14=0,Model!$B$8,MIN(MAX(Inputs!$B$23,Model!$B$8),Model!$B$8*POWER(Inputs!$B$20,((1-POWER(0.5,B14/Inputs!$B$26))/(1-POWER(0.5,12/Inputs!$B$26))))))</x:f>
        <x:v>0.016168658613738018</x:v>
      </x:c>
      <x:c r="M14" s="50" t="n">
        <x:f>IF(B14=0,Model!$B$8,MIN(MAX(Inputs!$B$24,Model!$B$8),Model!$B$8*POWER(Inputs!$B$21,((1-POWER(0.5,B14/Inputs!$B$27))/(1-POWER(0.5,12/Inputs!$B$27))))))</x:f>
        <x:v>0.04625565080655006</x:v>
      </x:c>
      <x:c r="N14" s="50" t="n">
        <x:f>IF(B14=0,Model!$B$8,MIN(MAX(Inputs!$B$25,Model!$B$8),Model!$B$8*POWER(Inputs!$B$22,((1-POWER(0.5,B14/Inputs!$B$28))/(1-POWER(0.5,12/Inputs!$B$28))))))</x:f>
        <x:v>0.1566798999730849</x:v>
      </x:c>
    </x:row>
    <x:row r="15">
      <x:c r="A15" s="46" t="str">
        <x:v>11m</x:v>
      </x:c>
      <x:c r="B15" s="46" t="n">
        <x:v>11</x:v>
      </x:c>
      <x:c r="C15" s="52" t="n">
        <x:f>ROUND(B15*30.4375*86400/Inputs!$B$40,0)</x:f>
        <x:v>321420</x:v>
      </x:c>
      <x:c r="D15" s="52" t="n">
        <x:f>IF(B15=0,Inputs!$B$10,MAX(Inputs!$B$10,MIN(Inputs!$B$11,MAX(0,MIN((Inputs!$B$9+1+C15),Schedules!$C$4)-Schedules!$B$4)*Schedules!$D$4+MAX(0,MIN((Inputs!$B$9+1+C15),Schedules!$C$5)-Schedules!$B$5)*Schedules!$D$5+MAX(0,MIN((Inputs!$B$9+1+C15),Schedules!$C$6)-Schedules!$B$6)*Schedules!$D$6+MAX(0,MIN((Inputs!$B$9+1+C15),Schedules!$C$7)-Schedules!$B$7)*Schedules!$D$7+MAX(0,MIN((Inputs!$B$9+1+C15),Schedules!$C$8)-Schedules!$B$8)*Schedules!$D$8+MAX(0,MIN((Inputs!$B$9+1+C15),Schedules!$C$9)-Schedules!$B$9)*Schedules!$D$9+MAX(0,MIN((Inputs!$B$9+1+C15),Schedules!$C$10)-Schedules!$B$10)*Schedules!$D$10+MAX(0,MIN((Inputs!$B$9+1+C15),Schedules!$C$11)-Schedules!$B$11)*Schedules!$D$11+MAX(0,MIN((Inputs!$B$9+1+C15),Schedules!$C$12)-Schedules!$B$12)*Schedules!$D$12+MAX(0,MIN((Inputs!$B$9+1+C15),Schedules!$C$13)-Schedules!$B$13)*Schedules!$D$13+MAX(0,MIN((Inputs!$B$9+1+C15),Schedules!$C$14)-Schedules!$B$14)*Schedules!$D$14+MAX(0,MIN((Inputs!$B$9+1+C15),Schedules!$C$15)-Schedules!$B$15)*Schedules!$D$15+MAX(0,MIN((Inputs!$B$9+1+C15),Schedules!$C$16)-Schedules!$B$16)*Schedules!$D$16+MAX(0,MIN((Inputs!$B$9+1+C15),Schedules!$C$17)-Schedules!$B$17)*Schedules!$D$17+MAX(0,MIN((Inputs!$B$9+1+C15),Schedules!$C$18)-Schedules!$B$18)*Schedules!$D$18+MAX(0,MIN((Inputs!$B$9+1+C15),Schedules!$C$19)-Schedules!$B$19)*Schedules!$D$19+MAX(0,MIN((Inputs!$B$9+1+C15),Schedules!$C$20)-Schedules!$B$20)*Schedules!$D$20+MAX(0,MIN((Inputs!$B$9+1+C15),Schedules!$C$21)-Schedules!$B$21)*Schedules!$D$21+MAX(0,MIN((Inputs!$B$9+1+C15),Schedules!$C$22)-Schedules!$B$22)*Schedules!$D$22+MAX(0,MIN((Inputs!$B$9+1+C15),Schedules!$C$23)-Schedules!$B$23)*Schedules!$D$23+MAX(0,MIN((Inputs!$B$9+1+C15),Schedules!$C$24)-Schedules!$B$24)*Schedules!$D$24+MAX(0,MIN((Inputs!$B$9+1+C15),Schedules!$C$25)-Schedules!$B$25)*Schedules!$D$25+MAX(0,MIN((Inputs!$B$9+1+C15),Schedules!$C$26)-Schedules!$B$26)*Schedules!$D$26+MAX(0,MIN((Inputs!$B$9+1+C15),Schedules!$C$27)-Schedules!$B$27)*Schedules!$D$27+MAX(0,MIN((Inputs!$B$9+1+C15),Schedules!$C$28)-Schedules!$B$28)*Schedules!$D$28+MAX(0,MIN((Inputs!$B$9+1+C15),Schedules!$C$29)-Schedules!$B$29)*Schedules!$D$29+MAX(0,MIN((Inputs!$B$9+1+C15),Schedules!$C$30)-Schedules!$B$30)*Schedules!$D$30+MAX(0,MIN((Inputs!$B$9+1+C15),Schedules!$C$31)-Schedules!$B$31)*Schedules!$D$31+MAX(0,MIN((Inputs!$B$9+1+C15),Schedules!$C$32)-Schedules!$B$32)*Schedules!$D$32+MAX(0,MIN((Inputs!$B$9+1+C15),Schedules!$C$33)-Schedules!$B$33)*Schedules!$D$33+MAX(0,MIN((Inputs!$B$9+1+C15),Schedules!$C$34)-Schedules!$B$34)*Schedules!$D$34+MAX(0,MIN((Inputs!$B$9+1+C15),Schedules!$C$35)-Schedules!$B$35)*Schedules!$D$35+MAX(0,MIN((Inputs!$B$9+1+C15),Schedules!$C$36)-Schedules!$B$36)*Schedules!$D$36+MAX(0,MIN((Inputs!$B$9+1+C15),Schedules!$C$37)-Schedules!$B$37)*Schedules!$D$37+MAX(0,MIN((Inputs!$B$9+1+C15),Schedules!$C$38)-Schedules!$B$38)*Schedules!$D$38+MAX(0,MIN((Inputs!$B$9+1+C15),Schedules!$C$39)-Schedules!$B$39)*Schedules!$D$39+MAX(0,MIN((Inputs!$B$9+1+C15),Schedules!$C$40)-Schedules!$B$40)*Schedules!$D$40+MAX(0,MIN((Inputs!$B$9+1+C15),Schedules!$C$41)-Schedules!$B$41)*Schedules!$D$41+MAX(0,MIN((Inputs!$B$9+1+C15),Schedules!$C$42)-Schedules!$B$42)*Schedules!$D$42+MAX(0,MIN((Inputs!$B$9+1+C15),Schedules!$C$43)-Schedules!$B$43)*Schedules!$D$43)))</x:f>
        <x:v>8607100</x:v>
      </x:c>
      <x:c r="E15" s="50" t="n">
        <x:f>Inputs!$B$17*L15+Inputs!$B$18*M15+Inputs!$B$19*N15</x:f>
        <x:v>0.060179776729572004</x:v>
      </x:c>
      <x:c r="F15" s="51" t="n">
        <x:f>1+Inputs!B13*(Inputs!B14+(Inputs!B15-Inputs!B14)*(1-POWER(0.5,B15/Inputs!B16)))</x:f>
        <x:v>1.3871545749154435</x:v>
      </x:c>
      <x:c r="G15" s="51" t="n">
        <x:f>IF(Model!$B$8=0,0,E15/Model!$B$8)</x:f>
        <x:v>23.709098071137696</x:v>
      </x:c>
      <x:c r="H15" s="53" t="n">
        <x:f>IF(D15=0,0,J15/D15)</x:f>
        <x:v>17.798474741881982</x:v>
      </x:c>
      <x:c r="I15" s="48" t="n">
        <x:f>H15/(Inputs!$B$4/100000000)</x:f>
        <x:v>23571.016741997064</x:v>
      </x:c>
      <x:c r="J15" s="57" t="n">
        <x:f>Inputs!$B$4*(E15/100)*Model!$B$13*F15*Inputs!$B$10</x:f>
        <x:v>153193251.95085242</x:v>
      </x:c>
      <x:c r="K15" s="57" t="n">
        <x:f>H15*Inputs!$B$11</x:f>
        <x:v>373767969.5795216</x:v>
      </x:c>
      <x:c r="L15" s="50" t="n">
        <x:f>IF(B15=0,Model!$B$8,MIN(MAX(Inputs!$B$23,Model!$B$8),Model!$B$8*POWER(Inputs!$B$20,((1-POWER(0.5,B15/Inputs!$B$26))/(1-POWER(0.5,12/Inputs!$B$26))))))</x:f>
        <x:v>0.018199272975563573</x:v>
      </x:c>
      <x:c r="M15" s="50" t="n">
        <x:f>IF(B15=0,Model!$B$8,MIN(MAX(Inputs!$B$24,Model!$B$8),Model!$B$8*POWER(Inputs!$B$21,((1-POWER(0.5,B15/Inputs!$B$27))/(1-POWER(0.5,12/Inputs!$B$27))))))</x:f>
        <x:v>0.0535063856611171</x:v>
      </x:c>
      <x:c r="N15" s="50" t="n">
        <x:f>IF(B15=0,Model!$B$8,MIN(MAX(Inputs!$B$25,Model!$B$8),Model!$B$8*POWER(Inputs!$B$22,((1-POWER(0.5,B15/Inputs!$B$28))/(1-POWER(0.5,12/Inputs!$B$28))))))</x:f>
        <x:v>0.1803789223837747</x:v>
      </x:c>
    </x:row>
    <x:row r="16">
      <x:c r="A16" s="46" t="str">
        <x:v>12m</x:v>
      </x:c>
      <x:c r="B16" s="46" t="n">
        <x:v>12</x:v>
      </x:c>
      <x:c r="C16" s="52" t="n">
        <x:f>ROUND(B16*30.4375*86400/Inputs!$B$40,0)</x:f>
        <x:v>350640</x:v>
      </x:c>
      <x:c r="D16" s="52" t="n">
        <x:f>IF(B16=0,Inputs!$B$10,MAX(Inputs!$B$10,MIN(Inputs!$B$11,MAX(0,MIN((Inputs!$B$9+1+C16),Schedules!$C$4)-Schedules!$B$4)*Schedules!$D$4+MAX(0,MIN((Inputs!$B$9+1+C16),Schedules!$C$5)-Schedules!$B$5)*Schedules!$D$5+MAX(0,MIN((Inputs!$B$9+1+C16),Schedules!$C$6)-Schedules!$B$6)*Schedules!$D$6+MAX(0,MIN((Inputs!$B$9+1+C16),Schedules!$C$7)-Schedules!$B$7)*Schedules!$D$7+MAX(0,MIN((Inputs!$B$9+1+C16),Schedules!$C$8)-Schedules!$B$8)*Schedules!$D$8+MAX(0,MIN((Inputs!$B$9+1+C16),Schedules!$C$9)-Schedules!$B$9)*Schedules!$D$9+MAX(0,MIN((Inputs!$B$9+1+C16),Schedules!$C$10)-Schedules!$B$10)*Schedules!$D$10+MAX(0,MIN((Inputs!$B$9+1+C16),Schedules!$C$11)-Schedules!$B$11)*Schedules!$D$11+MAX(0,MIN((Inputs!$B$9+1+C16),Schedules!$C$12)-Schedules!$B$12)*Schedules!$D$12+MAX(0,MIN((Inputs!$B$9+1+C16),Schedules!$C$13)-Schedules!$B$13)*Schedules!$D$13+MAX(0,MIN((Inputs!$B$9+1+C16),Schedules!$C$14)-Schedules!$B$14)*Schedules!$D$14+MAX(0,MIN((Inputs!$B$9+1+C16),Schedules!$C$15)-Schedules!$B$15)*Schedules!$D$15+MAX(0,MIN((Inputs!$B$9+1+C16),Schedules!$C$16)-Schedules!$B$16)*Schedules!$D$16+MAX(0,MIN((Inputs!$B$9+1+C16),Schedules!$C$17)-Schedules!$B$17)*Schedules!$D$17+MAX(0,MIN((Inputs!$B$9+1+C16),Schedules!$C$18)-Schedules!$B$18)*Schedules!$D$18+MAX(0,MIN((Inputs!$B$9+1+C16),Schedules!$C$19)-Schedules!$B$19)*Schedules!$D$19+MAX(0,MIN((Inputs!$B$9+1+C16),Schedules!$C$20)-Schedules!$B$20)*Schedules!$D$20+MAX(0,MIN((Inputs!$B$9+1+C16),Schedules!$C$21)-Schedules!$B$21)*Schedules!$D$21+MAX(0,MIN((Inputs!$B$9+1+C16),Schedules!$C$22)-Schedules!$B$22)*Schedules!$D$22+MAX(0,MIN((Inputs!$B$9+1+C16),Schedules!$C$23)-Schedules!$B$23)*Schedules!$D$23+MAX(0,MIN((Inputs!$B$9+1+C16),Schedules!$C$24)-Schedules!$B$24)*Schedules!$D$24+MAX(0,MIN((Inputs!$B$9+1+C16),Schedules!$C$25)-Schedules!$B$25)*Schedules!$D$25+MAX(0,MIN((Inputs!$B$9+1+C16),Schedules!$C$26)-Schedules!$B$26)*Schedules!$D$26+MAX(0,MIN((Inputs!$B$9+1+C16),Schedules!$C$27)-Schedules!$B$27)*Schedules!$D$27+MAX(0,MIN((Inputs!$B$9+1+C16),Schedules!$C$28)-Schedules!$B$28)*Schedules!$D$28+MAX(0,MIN((Inputs!$B$9+1+C16),Schedules!$C$29)-Schedules!$B$29)*Schedules!$D$29+MAX(0,MIN((Inputs!$B$9+1+C16),Schedules!$C$30)-Schedules!$B$30)*Schedules!$D$30+MAX(0,MIN((Inputs!$B$9+1+C16),Schedules!$C$31)-Schedules!$B$31)*Schedules!$D$31+MAX(0,MIN((Inputs!$B$9+1+C16),Schedules!$C$32)-Schedules!$B$32)*Schedules!$D$32+MAX(0,MIN((Inputs!$B$9+1+C16),Schedules!$C$33)-Schedules!$B$33)*Schedules!$D$33+MAX(0,MIN((Inputs!$B$9+1+C16),Schedules!$C$34)-Schedules!$B$34)*Schedules!$D$34+MAX(0,MIN((Inputs!$B$9+1+C16),Schedules!$C$35)-Schedules!$B$35)*Schedules!$D$35+MAX(0,MIN((Inputs!$B$9+1+C16),Schedules!$C$36)-Schedules!$B$36)*Schedules!$D$36+MAX(0,MIN((Inputs!$B$9+1+C16),Schedules!$C$37)-Schedules!$B$37)*Schedules!$D$37+MAX(0,MIN((Inputs!$B$9+1+C16),Schedules!$C$38)-Schedules!$B$38)*Schedules!$D$38+MAX(0,MIN((Inputs!$B$9+1+C16),Schedules!$C$39)-Schedules!$B$39)*Schedules!$D$39+MAX(0,MIN((Inputs!$B$9+1+C16),Schedules!$C$40)-Schedules!$B$40)*Schedules!$D$40+MAX(0,MIN((Inputs!$B$9+1+C16),Schedules!$C$41)-Schedules!$B$41)*Schedules!$D$41+MAX(0,MIN((Inputs!$B$9+1+C16),Schedules!$C$42)-Schedules!$B$42)*Schedules!$D$42+MAX(0,MIN((Inputs!$B$9+1+C16),Schedules!$C$43)-Schedules!$B$43)*Schedules!$D$43)))</x:f>
        <x:v>9191500</x:v>
      </x:c>
      <x:c r="E16" s="50" t="n">
        <x:f>Inputs!$B$17*L16+Inputs!$B$18*M16+Inputs!$B$19*N16</x:f>
        <x:v>0.06802527922038064</x:v>
      </x:c>
      <x:c r="F16" s="51" t="n">
        <x:f>1+Inputs!B13*(Inputs!B14+(Inputs!B15-Inputs!B14)*(1-POWER(0.5,B16/Inputs!B16)))</x:f>
        <x:v>1.396875</x:v>
      </x:c>
      <x:c r="G16" s="51" t="n">
        <x:f>IF(Model!$B$8=0,0,E16/Model!$B$8)</x:f>
        <x:v>26.8</x:v>
      </x:c>
      <x:c r="H16" s="53" t="n">
        <x:f>IF(D16=0,0,J16/D16)</x:f>
        <x:v>18.971675646765757</x:v>
      </x:c>
      <x:c r="I16" s="48" t="n">
        <x:f>H16/(Inputs!$B$4/100000000)</x:f>
        <x:v>25124.719436850428</x:v>
      </x:c>
      <x:c r="J16" s="57" t="n">
        <x:f>Inputs!$B$4*(E16/100)*Model!$B$13*F16*Inputs!$B$10</x:f>
        <x:v>174378156.70724747</x:v>
      </x:c>
      <x:c r="K16" s="57" t="n">
        <x:f>H16*Inputs!$B$11</x:f>
        <x:v>398405188.5820809</x:v>
      </x:c>
      <x:c r="L16" s="50" t="n">
        <x:f>IF(B16=0,Model!$B$8,MIN(MAX(Inputs!$B$23,Model!$B$8),Model!$B$8*POWER(Inputs!$B$20,((1-POWER(0.5,B16/Inputs!$B$26))/(1-POWER(0.5,12/Inputs!$B$26))))))</x:f>
        <x:v>0.020306053498621086</x:v>
      </x:c>
      <x:c r="M16" s="50" t="n">
        <x:f>IF(B16=0,Model!$B$8,MIN(MAX(Inputs!$B$24,Model!$B$8),Model!$B$8*POWER(Inputs!$B$21,((1-POWER(0.5,B16/Inputs!$B$27))/(1-POWER(0.5,12/Inputs!$B$27))))))</x:f>
        <x:v>0.06091816049586326</x:v>
      </x:c>
      <x:c r="N16" s="50" t="n">
        <x:f>IF(B16=0,Model!$B$8,MIN(MAX(Inputs!$B$25,Model!$B$8),Model!$B$8*POWER(Inputs!$B$22,((1-POWER(0.5,B16/Inputs!$B$28))/(1-POWER(0.5,12/Inputs!$B$28))))))</x:f>
        <x:v>0.20306053498621085</x:v>
      </x:c>
    </x:row>
  </x:sheetData>
  <x:pageMargins left="0.7" right="0.7" top="0.75" bottom="0.75" header="0.3" footer="0.3"/>
  <x:drawing xmlns:r="http://schemas.openxmlformats.org/officeDocument/2006/relationships" r:id="Rfa2bb8ab61444b27"/>
</x:worksheet>
</file>

<file path=xl/worksheets/sheet5.xml><?xml version="1.0" encoding="utf-8"?>
<x:worksheet xmlns:x="http://schemas.openxmlformats.org/spreadsheetml/2006/main">
  <x:sheetFormatPr defaultRowHeight="15"/>
  <x:cols>
    <x:col min="1" max="1" width="8.890000343322754" hidden="0" customWidth="1"/>
    <x:col min="2" max="2" width="13.329999923706055" hidden="0" customWidth="1"/>
    <x:col min="3" max="3" width="13.329999923706055" hidden="0" customWidth="1"/>
    <x:col min="4" max="4" width="11.109999656677246" hidden="0" customWidth="1"/>
    <x:col min="5" max="5" width="23.329999923706055" hidden="0" customWidth="1"/>
    <x:col min="6" max="6" width="17.780000686645508" hidden="0" customWidth="1"/>
  </x:cols>
  <x:sheetData>
    <x:row r="1" ht="21.600000381469727" hidden="0" customHeight="1">
      <x:c r="A1" s="5" t="str">
        <x:v>BTX protocol issuance schedule</x:v>
      </x:c>
      <x:c r="B1" s="6" t="str">
        <x:v>BTX protocol issuance schedule</x:v>
      </x:c>
      <x:c r="C1" s="6" t="str">
        <x:v>BTX protocol issuance schedule</x:v>
      </x:c>
      <x:c r="D1" s="6" t="str">
        <x:v>BTX protocol issuance schedule</x:v>
      </x:c>
      <x:c r="E1" s="6" t="str">
        <x:v>BTX protocol issuance schedule</x:v>
      </x:c>
      <x:c r="F1" s="7" t="str">
        <x:v>BTX protocol issuance schedule</x:v>
      </x:c>
      <x:c r="G1" s="2"/>
      <x:c r="H1" s="2"/>
      <x:c r="I1" s="2"/>
      <x:c r="J1" s="2"/>
      <x:c r="K1" s="2"/>
      <x:c r="L1" s="2"/>
      <x:c r="M1" s="2"/>
      <x:c r="N1" s="2"/>
    </x:row>
    <x:row r="3">
      <x:c r="A3" s="19" t="str">
        <x:v>Era</x:v>
      </x:c>
      <x:c r="B3" s="19" t="str">
        <x:v>Start block</x:v>
      </x:c>
      <x:c r="C3" s="19" t="str">
        <x:v>End block excl.</x:v>
      </x:c>
      <x:c r="D3" s="19" t="str">
        <x:v>Subsidy</x:v>
      </x:c>
      <x:c r="E3" s="19" t="str">
        <x:v>Blocks mined in 12m projection</x:v>
      </x:c>
      <x:c r="F3" s="19" t="str">
        <x:v>Projected issuance</x:v>
      </x:c>
    </x:row>
    <x:row r="4">
      <x:c r="A4" s="46" t="n">
        <x:v>0</x:v>
      </x:c>
      <x:c r="B4" s="52" t="n">
        <x:v>0</x:v>
      </x:c>
      <x:c r="C4" s="52" t="n">
        <x:v>525000</x:v>
      </x:c>
      <x:c r="D4" s="55" t="n">
        <x:v>20</x:v>
      </x:c>
      <x:c r="E4" s="55" t="n">
        <x:f>IF(Inputs!$B$9="",0,MAX(0,MIN(Inputs!$B$9+1+ROUND(12*30.4375*86400/Inputs!$B$40,0),C4)-B4))</x:f>
        <x:v>459575</x:v>
      </x:c>
      <x:c r="F4" s="55" t="n">
        <x:f>E4*D4</x:f>
        <x:v>9191500</x:v>
      </x:c>
    </x:row>
    <x:row r="5">
      <x:c r="A5" s="46" t="n">
        <x:v>1</x:v>
      </x:c>
      <x:c r="B5" s="52" t="n">
        <x:v>525000</x:v>
      </x:c>
      <x:c r="C5" s="52" t="n">
        <x:v>1050000</x:v>
      </x:c>
      <x:c r="D5" s="55" t="n">
        <x:v>10</x:v>
      </x:c>
      <x:c r="E5" s="55" t="n">
        <x:f>IF(Inputs!$B$9="",0,MAX(0,MIN(Inputs!$B$9+1+ROUND(12*30.4375*86400/Inputs!$B$40,0),C5)-B5))</x:f>
        <x:v>0</x:v>
      </x:c>
      <x:c r="F5" s="55" t="n">
        <x:f>E5*D5</x:f>
        <x:v>0</x:v>
      </x:c>
    </x:row>
    <x:row r="6">
      <x:c r="A6" s="46" t="n">
        <x:v>2</x:v>
      </x:c>
      <x:c r="B6" s="52" t="n">
        <x:v>1050000</x:v>
      </x:c>
      <x:c r="C6" s="52" t="n">
        <x:v>1575000</x:v>
      </x:c>
      <x:c r="D6" s="55" t="n">
        <x:v>5</x:v>
      </x:c>
      <x:c r="E6" s="55" t="n">
        <x:f>IF(Inputs!$B$9="",0,MAX(0,MIN(Inputs!$B$9+1+ROUND(12*30.4375*86400/Inputs!$B$40,0),C6)-B6))</x:f>
        <x:v>0</x:v>
      </x:c>
      <x:c r="F6" s="55" t="n">
        <x:f>E6*D6</x:f>
        <x:v>0</x:v>
      </x:c>
    </x:row>
    <x:row r="7">
      <x:c r="A7" s="46" t="n">
        <x:v>3</x:v>
      </x:c>
      <x:c r="B7" s="52" t="n">
        <x:v>1575000</x:v>
      </x:c>
      <x:c r="C7" s="52" t="n">
        <x:v>2100000</x:v>
      </x:c>
      <x:c r="D7" s="55" t="n">
        <x:v>2.5</x:v>
      </x:c>
      <x:c r="E7" s="55" t="n">
        <x:f>IF(Inputs!$B$9="",0,MAX(0,MIN(Inputs!$B$9+1+ROUND(12*30.4375*86400/Inputs!$B$40,0),C7)-B7))</x:f>
        <x:v>0</x:v>
      </x:c>
      <x:c r="F7" s="55" t="n">
        <x:f>E7*D7</x:f>
        <x:v>0</x:v>
      </x:c>
    </x:row>
    <x:row r="8">
      <x:c r="A8" s="46" t="n">
        <x:v>4</x:v>
      </x:c>
      <x:c r="B8" s="52" t="n">
        <x:v>2100000</x:v>
      </x:c>
      <x:c r="C8" s="52" t="n">
        <x:v>2625000</x:v>
      </x:c>
      <x:c r="D8" s="55" t="n">
        <x:v>1.25</x:v>
      </x:c>
      <x:c r="E8" s="55" t="n">
        <x:f>IF(Inputs!$B$9="",0,MAX(0,MIN(Inputs!$B$9+1+ROUND(12*30.4375*86400/Inputs!$B$40,0),C8)-B8))</x:f>
        <x:v>0</x:v>
      </x:c>
      <x:c r="F8" s="55" t="n">
        <x:f>E8*D8</x:f>
        <x:v>0</x:v>
      </x:c>
    </x:row>
    <x:row r="9">
      <x:c r="A9" s="46" t="n">
        <x:v>5</x:v>
      </x:c>
      <x:c r="B9" s="52" t="n">
        <x:v>2625000</x:v>
      </x:c>
      <x:c r="C9" s="52" t="n">
        <x:v>3150000</x:v>
      </x:c>
      <x:c r="D9" s="55" t="n">
        <x:v>0.625</x:v>
      </x:c>
      <x:c r="E9" s="55" t="n">
        <x:f>IF(Inputs!$B$9="",0,MAX(0,MIN(Inputs!$B$9+1+ROUND(12*30.4375*86400/Inputs!$B$40,0),C9)-B9))</x:f>
        <x:v>0</x:v>
      </x:c>
      <x:c r="F9" s="55" t="n">
        <x:f>E9*D9</x:f>
        <x:v>0</x:v>
      </x:c>
    </x:row>
    <x:row r="10">
      <x:c r="A10" s="46" t="n">
        <x:v>6</x:v>
      </x:c>
      <x:c r="B10" s="52" t="n">
        <x:v>3150000</x:v>
      </x:c>
      <x:c r="C10" s="52" t="n">
        <x:v>3675000</x:v>
      </x:c>
      <x:c r="D10" s="55" t="n">
        <x:v>0.3125</x:v>
      </x:c>
      <x:c r="E10" s="55" t="n">
        <x:f>IF(Inputs!$B$9="",0,MAX(0,MIN(Inputs!$B$9+1+ROUND(12*30.4375*86400/Inputs!$B$40,0),C10)-B10))</x:f>
        <x:v>0</x:v>
      </x:c>
      <x:c r="F10" s="55" t="n">
        <x:f>E10*D10</x:f>
        <x:v>0</x:v>
      </x:c>
    </x:row>
    <x:row r="11">
      <x:c r="A11" s="46" t="n">
        <x:v>7</x:v>
      </x:c>
      <x:c r="B11" s="52" t="n">
        <x:v>3675000</x:v>
      </x:c>
      <x:c r="C11" s="52" t="n">
        <x:v>4200000</x:v>
      </x:c>
      <x:c r="D11" s="55" t="n">
        <x:v>0.15625</x:v>
      </x:c>
      <x:c r="E11" s="55" t="n">
        <x:f>IF(Inputs!$B$9="",0,MAX(0,MIN(Inputs!$B$9+1+ROUND(12*30.4375*86400/Inputs!$B$40,0),C11)-B11))</x:f>
        <x:v>0</x:v>
      </x:c>
      <x:c r="F11" s="55" t="n">
        <x:f>E11*D11</x:f>
        <x:v>0</x:v>
      </x:c>
    </x:row>
    <x:row r="12">
      <x:c r="A12" s="46" t="n">
        <x:v>8</x:v>
      </x:c>
      <x:c r="B12" s="52" t="n">
        <x:v>4200000</x:v>
      </x:c>
      <x:c r="C12" s="52" t="n">
        <x:v>4725000</x:v>
      </x:c>
      <x:c r="D12" s="55" t="n">
        <x:v>0.078125</x:v>
      </x:c>
      <x:c r="E12" s="55" t="n">
        <x:f>IF(Inputs!$B$9="",0,MAX(0,MIN(Inputs!$B$9+1+ROUND(12*30.4375*86400/Inputs!$B$40,0),C12)-B12))</x:f>
        <x:v>0</x:v>
      </x:c>
      <x:c r="F12" s="55" t="n">
        <x:f>E12*D12</x:f>
        <x:v>0</x:v>
      </x:c>
    </x:row>
    <x:row r="13">
      <x:c r="A13" s="46" t="n">
        <x:v>9</x:v>
      </x:c>
      <x:c r="B13" s="52" t="n">
        <x:v>4725000</x:v>
      </x:c>
      <x:c r="C13" s="52" t="n">
        <x:v>5250000</x:v>
      </x:c>
      <x:c r="D13" s="55" t="n">
        <x:v>0.0390625</x:v>
      </x:c>
      <x:c r="E13" s="55" t="n">
        <x:f>IF(Inputs!$B$9="",0,MAX(0,MIN(Inputs!$B$9+1+ROUND(12*30.4375*86400/Inputs!$B$40,0),C13)-B13))</x:f>
        <x:v>0</x:v>
      </x:c>
      <x:c r="F13" s="55" t="n">
        <x:f>E13*D13</x:f>
        <x:v>0</x:v>
      </x:c>
    </x:row>
    <x:row r="14">
      <x:c r="A14" s="46" t="n">
        <x:v>10</x:v>
      </x:c>
      <x:c r="B14" s="52" t="n">
        <x:v>5250000</x:v>
      </x:c>
      <x:c r="C14" s="52" t="n">
        <x:v>5775000</x:v>
      </x:c>
      <x:c r="D14" s="55" t="n">
        <x:v>0.01953125</x:v>
      </x:c>
      <x:c r="E14" s="55" t="n">
        <x:f>IF(Inputs!$B$9="",0,MAX(0,MIN(Inputs!$B$9+1+ROUND(12*30.4375*86400/Inputs!$B$40,0),C14)-B14))</x:f>
        <x:v>0</x:v>
      </x:c>
      <x:c r="F14" s="55" t="n">
        <x:f>E14*D14</x:f>
        <x:v>0</x:v>
      </x:c>
    </x:row>
    <x:row r="15">
      <x:c r="A15" s="46" t="n">
        <x:v>11</x:v>
      </x:c>
      <x:c r="B15" s="52" t="n">
        <x:v>5775000</x:v>
      </x:c>
      <x:c r="C15" s="52" t="n">
        <x:v>6300000</x:v>
      </x:c>
      <x:c r="D15" s="55" t="n">
        <x:v>0.009765625</x:v>
      </x:c>
      <x:c r="E15" s="55" t="n">
        <x:f>IF(Inputs!$B$9="",0,MAX(0,MIN(Inputs!$B$9+1+ROUND(12*30.4375*86400/Inputs!$B$40,0),C15)-B15))</x:f>
        <x:v>0</x:v>
      </x:c>
      <x:c r="F15" s="55" t="n">
        <x:f>E15*D15</x:f>
        <x:v>0</x:v>
      </x:c>
    </x:row>
    <x:row r="16">
      <x:c r="A16" s="46" t="n">
        <x:v>12</x:v>
      </x:c>
      <x:c r="B16" s="52" t="n">
        <x:v>6300000</x:v>
      </x:c>
      <x:c r="C16" s="52" t="n">
        <x:v>6825000</x:v>
      </x:c>
      <x:c r="D16" s="55" t="n">
        <x:v>0.0048828125</x:v>
      </x:c>
      <x:c r="E16" s="55" t="n">
        <x:f>IF(Inputs!$B$9="",0,MAX(0,MIN(Inputs!$B$9+1+ROUND(12*30.4375*86400/Inputs!$B$40,0),C16)-B16))</x:f>
        <x:v>0</x:v>
      </x:c>
      <x:c r="F16" s="55" t="n">
        <x:f>E16*D16</x:f>
        <x:v>0</x:v>
      </x:c>
    </x:row>
    <x:row r="17">
      <x:c r="A17" s="46" t="n">
        <x:v>13</x:v>
      </x:c>
      <x:c r="B17" s="52" t="n">
        <x:v>6825000</x:v>
      </x:c>
      <x:c r="C17" s="52" t="n">
        <x:v>7350000</x:v>
      </x:c>
      <x:c r="D17" s="55" t="n">
        <x:v>0.00244140625</x:v>
      </x:c>
      <x:c r="E17" s="55" t="n">
        <x:f>IF(Inputs!$B$9="",0,MAX(0,MIN(Inputs!$B$9+1+ROUND(12*30.4375*86400/Inputs!$B$40,0),C17)-B17))</x:f>
        <x:v>0</x:v>
      </x:c>
      <x:c r="F17" s="55" t="n">
        <x:f>E17*D17</x:f>
        <x:v>0</x:v>
      </x:c>
    </x:row>
    <x:row r="18">
      <x:c r="A18" s="46" t="n">
        <x:v>14</x:v>
      </x:c>
      <x:c r="B18" s="52" t="n">
        <x:v>7350000</x:v>
      </x:c>
      <x:c r="C18" s="52" t="n">
        <x:v>7875000</x:v>
      </x:c>
      <x:c r="D18" s="55" t="n">
        <x:v>0.001220703125</x:v>
      </x:c>
      <x:c r="E18" s="55" t="n">
        <x:f>IF(Inputs!$B$9="",0,MAX(0,MIN(Inputs!$B$9+1+ROUND(12*30.4375*86400/Inputs!$B$40,0),C18)-B18))</x:f>
        <x:v>0</x:v>
      </x:c>
      <x:c r="F18" s="55" t="n">
        <x:f>E18*D18</x:f>
        <x:v>0</x:v>
      </x:c>
    </x:row>
    <x:row r="19">
      <x:c r="A19" s="46" t="n">
        <x:v>15</x:v>
      </x:c>
      <x:c r="B19" s="52" t="n">
        <x:v>7875000</x:v>
      </x:c>
      <x:c r="C19" s="52" t="n">
        <x:v>8400000</x:v>
      </x:c>
      <x:c r="D19" s="55" t="n">
        <x:v>0.0006103515625</x:v>
      </x:c>
      <x:c r="E19" s="55" t="n">
        <x:f>IF(Inputs!$B$9="",0,MAX(0,MIN(Inputs!$B$9+1+ROUND(12*30.4375*86400/Inputs!$B$40,0),C19)-B19))</x:f>
        <x:v>0</x:v>
      </x:c>
      <x:c r="F19" s="55" t="n">
        <x:f>E19*D19</x:f>
        <x:v>0</x:v>
      </x:c>
    </x:row>
    <x:row r="20">
      <x:c r="A20" s="46" t="n">
        <x:v>16</x:v>
      </x:c>
      <x:c r="B20" s="52" t="n">
        <x:v>8400000</x:v>
      </x:c>
      <x:c r="C20" s="52" t="n">
        <x:v>8925000</x:v>
      </x:c>
      <x:c r="D20" s="55" t="n">
        <x:v>0.00030517578125</x:v>
      </x:c>
      <x:c r="E20" s="55" t="n">
        <x:f>IF(Inputs!$B$9="",0,MAX(0,MIN(Inputs!$B$9+1+ROUND(12*30.4375*86400/Inputs!$B$40,0),C20)-B20))</x:f>
        <x:v>0</x:v>
      </x:c>
      <x:c r="F20" s="55" t="n">
        <x:f>E20*D20</x:f>
        <x:v>0</x:v>
      </x:c>
    </x:row>
    <x:row r="21">
      <x:c r="A21" s="46" t="n">
        <x:v>17</x:v>
      </x:c>
      <x:c r="B21" s="52" t="n">
        <x:v>8925000</x:v>
      </x:c>
      <x:c r="C21" s="52" t="n">
        <x:v>9450000</x:v>
      </x:c>
      <x:c r="D21" s="55" t="n">
        <x:v>0.000152587890625</x:v>
      </x:c>
      <x:c r="E21" s="55" t="n">
        <x:f>IF(Inputs!$B$9="",0,MAX(0,MIN(Inputs!$B$9+1+ROUND(12*30.4375*86400/Inputs!$B$40,0),C21)-B21))</x:f>
        <x:v>0</x:v>
      </x:c>
      <x:c r="F21" s="55" t="n">
        <x:f>E21*D21</x:f>
        <x:v>0</x:v>
      </x:c>
    </x:row>
    <x:row r="22">
      <x:c r="A22" s="46" t="n">
        <x:v>18</x:v>
      </x:c>
      <x:c r="B22" s="52" t="n">
        <x:v>9450000</x:v>
      </x:c>
      <x:c r="C22" s="52" t="n">
        <x:v>9975000</x:v>
      </x:c>
      <x:c r="D22" s="55" t="n">
        <x:v>0.0000762939453125</x:v>
      </x:c>
      <x:c r="E22" s="55" t="n">
        <x:f>IF(Inputs!$B$9="",0,MAX(0,MIN(Inputs!$B$9+1+ROUND(12*30.4375*86400/Inputs!$B$40,0),C22)-B22))</x:f>
        <x:v>0</x:v>
      </x:c>
      <x:c r="F22" s="55" t="n">
        <x:f>E22*D22</x:f>
        <x:v>0</x:v>
      </x:c>
    </x:row>
    <x:row r="23">
      <x:c r="A23" s="46" t="n">
        <x:v>19</x:v>
      </x:c>
      <x:c r="B23" s="52" t="n">
        <x:v>9975000</x:v>
      </x:c>
      <x:c r="C23" s="52" t="n">
        <x:v>10500000</x:v>
      </x:c>
      <x:c r="D23" s="55" t="n">
        <x:v>0.00003814697265625</x:v>
      </x:c>
      <x:c r="E23" s="55" t="n">
        <x:f>IF(Inputs!$B$9="",0,MAX(0,MIN(Inputs!$B$9+1+ROUND(12*30.4375*86400/Inputs!$B$40,0),C23)-B23))</x:f>
        <x:v>0</x:v>
      </x:c>
      <x:c r="F23" s="55" t="n">
        <x:f>E23*D23</x:f>
        <x:v>0</x:v>
      </x:c>
    </x:row>
    <x:row r="24">
      <x:c r="A24" s="46" t="n">
        <x:v>20</x:v>
      </x:c>
      <x:c r="B24" s="52" t="n">
        <x:v>10500000</x:v>
      </x:c>
      <x:c r="C24" s="52" t="n">
        <x:v>11025000</x:v>
      </x:c>
      <x:c r="D24" s="55" t="n">
        <x:v>0.000019073486328125</x:v>
      </x:c>
      <x:c r="E24" s="55" t="n">
        <x:f>IF(Inputs!$B$9="",0,MAX(0,MIN(Inputs!$B$9+1+ROUND(12*30.4375*86400/Inputs!$B$40,0),C24)-B24))</x:f>
        <x:v>0</x:v>
      </x:c>
      <x:c r="F24" s="55" t="n">
        <x:f>E24*D24</x:f>
        <x:v>0</x:v>
      </x:c>
    </x:row>
    <x:row r="25">
      <x:c r="A25" s="46" t="n">
        <x:v>21</x:v>
      </x:c>
      <x:c r="B25" s="52" t="n">
        <x:v>11025000</x:v>
      </x:c>
      <x:c r="C25" s="52" t="n">
        <x:v>11550000</x:v>
      </x:c>
      <x:c r="D25" s="55" t="n">
        <x:v>0.0000095367431640625</x:v>
      </x:c>
      <x:c r="E25" s="55" t="n">
        <x:f>IF(Inputs!$B$9="",0,MAX(0,MIN(Inputs!$B$9+1+ROUND(12*30.4375*86400/Inputs!$B$40,0),C25)-B25))</x:f>
        <x:v>0</x:v>
      </x:c>
      <x:c r="F25" s="55" t="n">
        <x:f>E25*D25</x:f>
        <x:v>0</x:v>
      </x:c>
    </x:row>
    <x:row r="26">
      <x:c r="A26" s="46" t="n">
        <x:v>22</x:v>
      </x:c>
      <x:c r="B26" s="52" t="n">
        <x:v>11550000</x:v>
      </x:c>
      <x:c r="C26" s="52" t="n">
        <x:v>12075000</x:v>
      </x:c>
      <x:c r="D26" s="55" t="n">
        <x:v>0.00000476837158203125</x:v>
      </x:c>
      <x:c r="E26" s="55" t="n">
        <x:f>IF(Inputs!$B$9="",0,MAX(0,MIN(Inputs!$B$9+1+ROUND(12*30.4375*86400/Inputs!$B$40,0),C26)-B26))</x:f>
        <x:v>0</x:v>
      </x:c>
      <x:c r="F26" s="55" t="n">
        <x:f>E26*D26</x:f>
        <x:v>0</x:v>
      </x:c>
    </x:row>
    <x:row r="27">
      <x:c r="A27" s="46" t="n">
        <x:v>23</x:v>
      </x:c>
      <x:c r="B27" s="52" t="n">
        <x:v>12075000</x:v>
      </x:c>
      <x:c r="C27" s="52" t="n">
        <x:v>12600000</x:v>
      </x:c>
      <x:c r="D27" s="55" t="n">
        <x:v>0.000002384185791015625</x:v>
      </x:c>
      <x:c r="E27" s="55" t="n">
        <x:f>IF(Inputs!$B$9="",0,MAX(0,MIN(Inputs!$B$9+1+ROUND(12*30.4375*86400/Inputs!$B$40,0),C27)-B27))</x:f>
        <x:v>0</x:v>
      </x:c>
      <x:c r="F27" s="55" t="n">
        <x:f>E27*D27</x:f>
        <x:v>0</x:v>
      </x:c>
    </x:row>
    <x:row r="28">
      <x:c r="A28" s="46" t="n">
        <x:v>24</x:v>
      </x:c>
      <x:c r="B28" s="52" t="n">
        <x:v>12600000</x:v>
      </x:c>
      <x:c r="C28" s="52" t="n">
        <x:v>13125000</x:v>
      </x:c>
      <x:c r="D28" s="55" t="n">
        <x:v>0.0000011920928955078125</x:v>
      </x:c>
      <x:c r="E28" s="55" t="n">
        <x:f>IF(Inputs!$B$9="",0,MAX(0,MIN(Inputs!$B$9+1+ROUND(12*30.4375*86400/Inputs!$B$40,0),C28)-B28))</x:f>
        <x:v>0</x:v>
      </x:c>
      <x:c r="F28" s="55" t="n">
        <x:f>E28*D28</x:f>
        <x:v>0</x:v>
      </x:c>
    </x:row>
    <x:row r="29">
      <x:c r="A29" s="46" t="n">
        <x:v>25</x:v>
      </x:c>
      <x:c r="B29" s="52" t="n">
        <x:v>13125000</x:v>
      </x:c>
      <x:c r="C29" s="52" t="n">
        <x:v>13650000</x:v>
      </x:c>
      <x:c r="D29" s="55" t="n">
        <x:v>5.960464477539062e-7</x:v>
      </x:c>
      <x:c r="E29" s="55" t="n">
        <x:f>IF(Inputs!$B$9="",0,MAX(0,MIN(Inputs!$B$9+1+ROUND(12*30.4375*86400/Inputs!$B$40,0),C29)-B29))</x:f>
        <x:v>0</x:v>
      </x:c>
      <x:c r="F29" s="55" t="n">
        <x:f>E29*D29</x:f>
        <x:v>0</x:v>
      </x:c>
    </x:row>
    <x:row r="30">
      <x:c r="A30" s="46" t="n">
        <x:v>26</x:v>
      </x:c>
      <x:c r="B30" s="52" t="n">
        <x:v>13650000</x:v>
      </x:c>
      <x:c r="C30" s="52" t="n">
        <x:v>14175000</x:v>
      </x:c>
      <x:c r="D30" s="55" t="n">
        <x:v>2.980232238769531e-7</x:v>
      </x:c>
      <x:c r="E30" s="55" t="n">
        <x:f>IF(Inputs!$B$9="",0,MAX(0,MIN(Inputs!$B$9+1+ROUND(12*30.4375*86400/Inputs!$B$40,0),C30)-B30))</x:f>
        <x:v>0</x:v>
      </x:c>
      <x:c r="F30" s="55" t="n">
        <x:f>E30*D30</x:f>
        <x:v>0</x:v>
      </x:c>
    </x:row>
    <x:row r="31">
      <x:c r="A31" s="46" t="n">
        <x:v>27</x:v>
      </x:c>
      <x:c r="B31" s="52" t="n">
        <x:v>14175000</x:v>
      </x:c>
      <x:c r="C31" s="52" t="n">
        <x:v>14700000</x:v>
      </x:c>
      <x:c r="D31" s="55" t="n">
        <x:v>1.4901161193847656e-7</x:v>
      </x:c>
      <x:c r="E31" s="55" t="n">
        <x:f>IF(Inputs!$B$9="",0,MAX(0,MIN(Inputs!$B$9+1+ROUND(12*30.4375*86400/Inputs!$B$40,0),C31)-B31))</x:f>
        <x:v>0</x:v>
      </x:c>
      <x:c r="F31" s="55" t="n">
        <x:f>E31*D31</x:f>
        <x:v>0</x:v>
      </x:c>
    </x:row>
    <x:row r="32">
      <x:c r="A32" s="46" t="n">
        <x:v>28</x:v>
      </x:c>
      <x:c r="B32" s="52" t="n">
        <x:v>14700000</x:v>
      </x:c>
      <x:c r="C32" s="52" t="n">
        <x:v>15225000</x:v>
      </x:c>
      <x:c r="D32" s="55" t="n">
        <x:v>7.450580596923828e-8</x:v>
      </x:c>
      <x:c r="E32" s="55" t="n">
        <x:f>IF(Inputs!$B$9="",0,MAX(0,MIN(Inputs!$B$9+1+ROUND(12*30.4375*86400/Inputs!$B$40,0),C32)-B32))</x:f>
        <x:v>0</x:v>
      </x:c>
      <x:c r="F32" s="55" t="n">
        <x:f>E32*D32</x:f>
        <x:v>0</x:v>
      </x:c>
    </x:row>
    <x:row r="33">
      <x:c r="A33" s="46" t="n">
        <x:v>29</x:v>
      </x:c>
      <x:c r="B33" s="52" t="n">
        <x:v>15225000</x:v>
      </x:c>
      <x:c r="C33" s="52" t="n">
        <x:v>15750000</x:v>
      </x:c>
      <x:c r="D33" s="55" t="n">
        <x:v>3.725290298461914e-8</x:v>
      </x:c>
      <x:c r="E33" s="55" t="n">
        <x:f>IF(Inputs!$B$9="",0,MAX(0,MIN(Inputs!$B$9+1+ROUND(12*30.4375*86400/Inputs!$B$40,0),C33)-B33))</x:f>
        <x:v>0</x:v>
      </x:c>
      <x:c r="F33" s="55" t="n">
        <x:f>E33*D33</x:f>
        <x:v>0</x:v>
      </x:c>
    </x:row>
    <x:row r="34">
      <x:c r="A34" s="46" t="n">
        <x:v>30</x:v>
      </x:c>
      <x:c r="B34" s="52" t="n">
        <x:v>15750000</x:v>
      </x:c>
      <x:c r="C34" s="52" t="n">
        <x:v>16275000</x:v>
      </x:c>
      <x:c r="D34" s="55" t="n">
        <x:v>1.862645149230957e-8</x:v>
      </x:c>
      <x:c r="E34" s="55" t="n">
        <x:f>IF(Inputs!$B$9="",0,MAX(0,MIN(Inputs!$B$9+1+ROUND(12*30.4375*86400/Inputs!$B$40,0),C34)-B34))</x:f>
        <x:v>0</x:v>
      </x:c>
      <x:c r="F34" s="55" t="n">
        <x:f>E34*D34</x:f>
        <x:v>0</x:v>
      </x:c>
    </x:row>
    <x:row r="35">
      <x:c r="A35" s="46" t="n">
        <x:v>31</x:v>
      </x:c>
      <x:c r="B35" s="52" t="n">
        <x:v>16275000</x:v>
      </x:c>
      <x:c r="C35" s="52" t="n">
        <x:v>16800000</x:v>
      </x:c>
      <x:c r="D35" s="55" t="n">
        <x:v>9.313225746154785e-9</x:v>
      </x:c>
      <x:c r="E35" s="55" t="n">
        <x:f>IF(Inputs!$B$9="",0,MAX(0,MIN(Inputs!$B$9+1+ROUND(12*30.4375*86400/Inputs!$B$40,0),C35)-B35))</x:f>
        <x:v>0</x:v>
      </x:c>
      <x:c r="F35" s="55" t="n">
        <x:f>E35*D35</x:f>
        <x:v>0</x:v>
      </x:c>
    </x:row>
    <x:row r="36">
      <x:c r="A36" s="46" t="n">
        <x:v>32</x:v>
      </x:c>
      <x:c r="B36" s="52" t="n">
        <x:v>16800000</x:v>
      </x:c>
      <x:c r="C36" s="52" t="n">
        <x:v>17325000</x:v>
      </x:c>
      <x:c r="D36" s="55" t="n">
        <x:v>4.6566128730773926e-9</x:v>
      </x:c>
      <x:c r="E36" s="55" t="n">
        <x:f>IF(Inputs!$B$9="",0,MAX(0,MIN(Inputs!$B$9+1+ROUND(12*30.4375*86400/Inputs!$B$40,0),C36)-B36))</x:f>
        <x:v>0</x:v>
      </x:c>
      <x:c r="F36" s="55" t="n">
        <x:f>E36*D36</x:f>
        <x:v>0</x:v>
      </x:c>
    </x:row>
    <x:row r="37">
      <x:c r="A37" s="46" t="n">
        <x:v>33</x:v>
      </x:c>
      <x:c r="B37" s="52" t="n">
        <x:v>17325000</x:v>
      </x:c>
      <x:c r="C37" s="52" t="n">
        <x:v>17850000</x:v>
      </x:c>
      <x:c r="D37" s="55" t="n">
        <x:v>2.3283064365386963e-9</x:v>
      </x:c>
      <x:c r="E37" s="55" t="n">
        <x:f>IF(Inputs!$B$9="",0,MAX(0,MIN(Inputs!$B$9+1+ROUND(12*30.4375*86400/Inputs!$B$40,0),C37)-B37))</x:f>
        <x:v>0</x:v>
      </x:c>
      <x:c r="F37" s="55" t="n">
        <x:f>E37*D37</x:f>
        <x:v>0</x:v>
      </x:c>
    </x:row>
    <x:row r="38">
      <x:c r="A38" s="46" t="n">
        <x:v>34</x:v>
      </x:c>
      <x:c r="B38" s="52" t="n">
        <x:v>17850000</x:v>
      </x:c>
      <x:c r="C38" s="52" t="n">
        <x:v>18375000</x:v>
      </x:c>
      <x:c r="D38" s="55" t="n">
        <x:v>1.1641532182693481e-9</x:v>
      </x:c>
      <x:c r="E38" s="55" t="n">
        <x:f>IF(Inputs!$B$9="",0,MAX(0,MIN(Inputs!$B$9+1+ROUND(12*30.4375*86400/Inputs!$B$40,0),C38)-B38))</x:f>
        <x:v>0</x:v>
      </x:c>
      <x:c r="F38" s="55" t="n">
        <x:f>E38*D38</x:f>
        <x:v>0</x:v>
      </x:c>
    </x:row>
    <x:row r="39">
      <x:c r="A39" s="46" t="n">
        <x:v>35</x:v>
      </x:c>
      <x:c r="B39" s="52" t="n">
        <x:v>18375000</x:v>
      </x:c>
      <x:c r="C39" s="52" t="n">
        <x:v>18900000</x:v>
      </x:c>
      <x:c r="D39" s="55" t="n">
        <x:v>5.820766091346741e-10</x:v>
      </x:c>
      <x:c r="E39" s="55" t="n">
        <x:f>IF(Inputs!$B$9="",0,MAX(0,MIN(Inputs!$B$9+1+ROUND(12*30.4375*86400/Inputs!$B$40,0),C39)-B39))</x:f>
        <x:v>0</x:v>
      </x:c>
      <x:c r="F39" s="55" t="n">
        <x:f>E39*D39</x:f>
        <x:v>0</x:v>
      </x:c>
    </x:row>
    <x:row r="40">
      <x:c r="A40" s="46" t="n">
        <x:v>36</x:v>
      </x:c>
      <x:c r="B40" s="52" t="n">
        <x:v>18900000</x:v>
      </x:c>
      <x:c r="C40" s="52" t="n">
        <x:v>19425000</x:v>
      </x:c>
      <x:c r="D40" s="55" t="n">
        <x:v>2.9103830456733704e-10</x:v>
      </x:c>
      <x:c r="E40" s="55" t="n">
        <x:f>IF(Inputs!$B$9="",0,MAX(0,MIN(Inputs!$B$9+1+ROUND(12*30.4375*86400/Inputs!$B$40,0),C40)-B40))</x:f>
        <x:v>0</x:v>
      </x:c>
      <x:c r="F40" s="55" t="n">
        <x:f>E40*D40</x:f>
        <x:v>0</x:v>
      </x:c>
    </x:row>
    <x:row r="41">
      <x:c r="A41" s="46" t="n">
        <x:v>37</x:v>
      </x:c>
      <x:c r="B41" s="52" t="n">
        <x:v>19425000</x:v>
      </x:c>
      <x:c r="C41" s="52" t="n">
        <x:v>19950000</x:v>
      </x:c>
      <x:c r="D41" s="55" t="n">
        <x:v>1.4551915228366852e-10</x:v>
      </x:c>
      <x:c r="E41" s="55" t="n">
        <x:f>IF(Inputs!$B$9="",0,MAX(0,MIN(Inputs!$B$9+1+ROUND(12*30.4375*86400/Inputs!$B$40,0),C41)-B41))</x:f>
        <x:v>0</x:v>
      </x:c>
      <x:c r="F41" s="55" t="n">
        <x:f>E41*D41</x:f>
        <x:v>0</x:v>
      </x:c>
    </x:row>
    <x:row r="42">
      <x:c r="A42" s="46" t="n">
        <x:v>38</x:v>
      </x:c>
      <x:c r="B42" s="52" t="n">
        <x:v>19950000</x:v>
      </x:c>
      <x:c r="C42" s="52" t="n">
        <x:v>20475000</x:v>
      </x:c>
      <x:c r="D42" s="55" t="n">
        <x:v>7.275957614183426e-11</x:v>
      </x:c>
      <x:c r="E42" s="55" t="n">
        <x:f>IF(Inputs!$B$9="",0,MAX(0,MIN(Inputs!$B$9+1+ROUND(12*30.4375*86400/Inputs!$B$40,0),C42)-B42))</x:f>
        <x:v>0</x:v>
      </x:c>
      <x:c r="F42" s="55" t="n">
        <x:f>E42*D42</x:f>
        <x:v>0</x:v>
      </x:c>
    </x:row>
    <x:row r="43">
      <x:c r="A43" s="46" t="n">
        <x:v>39</x:v>
      </x:c>
      <x:c r="B43" s="52" t="n">
        <x:v>20475000</x:v>
      </x:c>
      <x:c r="C43" s="52" t="n">
        <x:v>21000000</x:v>
      </x:c>
      <x:c r="D43" s="55" t="n">
        <x:v>3.637978807091713e-11</x:v>
      </x:c>
      <x:c r="E43" s="55" t="n">
        <x:f>IF(Inputs!$B$9="",0,MAX(0,MIN(Inputs!$B$9+1+ROUND(12*30.4375*86400/Inputs!$B$40,0),C43)-B43))</x:f>
        <x:v>0</x:v>
      </x:c>
      <x:c r="F43" s="55" t="n">
        <x:f>E43*D43</x:f>
        <x:v>0</x:v>
      </x:c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7.219999313354492" hidden="0" customWidth="1"/>
    <x:col min="2" max="2" width="19.440000534057617" hidden="0" customWidth="1"/>
    <x:col min="3" max="3" width="14.4399995803833" hidden="0" customWidth="1"/>
    <x:col min="4" max="4" width="14.4399995803833" hidden="0" customWidth="1"/>
    <x:col min="5" max="5" width="12.220000267028809" hidden="0" customWidth="1"/>
    <x:col min="6" max="6" width="17.780000686645508" hidden="0" customWidth="1"/>
    <x:col min="7" max="7" width="33.33000183105469" hidden="0" customWidth="1"/>
  </x:cols>
  <x:sheetData>
    <x:row r="1" ht="21.600000381469727" hidden="0" customHeight="1">
      <x:c r="A1" s="5" t="str">
        <x:v>Linear MatMul-rate sensitivity</x:v>
      </x:c>
      <x:c r="B1" s="6" t="str">
        <x:v>Linear MatMul-rate sensitivity</x:v>
      </x:c>
      <x:c r="C1" s="6" t="str">
        <x:v>Linear MatMul-rate sensitivity</x:v>
      </x:c>
      <x:c r="D1" s="6" t="str">
        <x:v>Linear MatMul-rate sensitivity</x:v>
      </x:c>
      <x:c r="E1" s="6" t="str">
        <x:v>Linear MatMul-rate sensitivity</x:v>
      </x:c>
      <x:c r="F1" s="6" t="str">
        <x:v>Linear MatMul-rate sensitivity</x:v>
      </x:c>
      <x:c r="G1" s="7" t="str">
        <x:v>Linear MatMul-rate sensitivity</x:v>
      </x:c>
      <x:c r="H1" s="2"/>
      <x:c r="I1" s="2"/>
      <x:c r="J1" s="2"/>
      <x:c r="K1" s="2"/>
      <x:c r="L1" s="2"/>
      <x:c r="M1" s="2"/>
      <x:c r="N1" s="2"/>
    </x:row>
    <x:row r="3">
      <x:c r="A3" s="19" t="str">
        <x:v>MatMul rate multiple</x:v>
      </x:c>
      <x:c r="B3" s="19" t="str">
        <x:v>Diagnostic effective multiple</x:v>
      </x:c>
      <x:c r="C3" s="19" t="str">
        <x:v>Supply % of max</x:v>
      </x:c>
      <x:c r="D3" s="19" t="str">
        <x:v>Supply multiplier</x:v>
      </x:c>
      <x:c r="E3" s="19" t="str">
        <x:v>Spot USD</x:v>
      </x:c>
      <x:c r="F3" s="19" t="str">
        <x:v>Forward Market Price</x:v>
      </x:c>
      <x:c r="G3" s="19" t="str">
        <x:v>Interpretation</x:v>
      </x:c>
    </x:row>
    <x:row r="4">
      <x:c r="A4" s="62" t="n">
        <x:v>0.1</x:v>
      </x:c>
      <x:c r="B4" s="62" t="n">
        <x:f>LET(mult,A4,priorMult,Inputs!$B$30/Inputs!$B$29,elapsed,MAX(Inputs!$B$31,0),halfLife,Inputs!$B$32,IF(OR(priorMult&lt;=0,mult&gt;=priorMult),mult,mult+(priorMult-mult)*POWER(2,-elapsed/halfLife)))</x:f>
        <x:v>1</x:v>
      </x:c>
      <x:c r="C4" s="62" t="n">
        <x:v>1</x:v>
      </x:c>
      <x:c r="D4" s="62" t="n">
        <x:f>MIN(MAX(POWER(1/MAX(C4,Inputs!$B$34),Inputs!$B$33),Inputs!$B$37),Inputs!$B$38)</x:f>
        <x:v>1</x:v>
      </x:c>
      <x:c r="E4" s="63" t="n">
        <x:f>Model!$B$7*A4*D4*(1+Inputs!$B$13*Inputs!$B$14)</x:f>
        <x:v>0.2220903847506522</x:v>
      </x:c>
      <x:c r="F4" s="63" t="n">
        <x:f>Forward!$H$16*A4*D4/Model!$B$13</x:f>
        <x:v>1.7007613975347298</x:v>
      </x:c>
      <x:c r="G4" s="31" t="str">
        <x:v>Low activity stress</x:v>
      </x:c>
    </x:row>
    <x:row r="5">
      <x:c r="A5" s="62" t="n">
        <x:v>0.5</x:v>
      </x:c>
      <x:c r="B5" s="62" t="n">
        <x:f>LET(mult,A5,priorMult,Inputs!$B$30/Inputs!$B$29,elapsed,MAX(Inputs!$B$31,0),halfLife,Inputs!$B$32,IF(OR(priorMult&lt;=0,mult&gt;=priorMult),mult,mult+(priorMult-mult)*POWER(2,-elapsed/halfLife)))</x:f>
        <x:v>1</x:v>
      </x:c>
      <x:c r="C5" s="62" t="n">
        <x:v>1</x:v>
      </x:c>
      <x:c r="D5" s="62" t="n">
        <x:f>MIN(MAX(POWER(1/MAX(C5,Inputs!$B$34),Inputs!$B$33),Inputs!$B$37),Inputs!$B$38)</x:f>
        <x:v>1</x:v>
      </x:c>
      <x:c r="E5" s="63" t="n">
        <x:f>Model!$B$7*A5*D5*(1+Inputs!$B$13*Inputs!$B$14)</x:f>
        <x:v>1.110451923753261</x:v>
      </x:c>
      <x:c r="F5" s="63" t="n">
        <x:f>Forward!$H$16*A5*D5/Model!$B$13</x:f>
        <x:v>8.503806987673649</x:v>
      </x:c>
      <x:c r="G5" s="31" t="str">
        <x:v>Below anchor</x:v>
      </x:c>
    </x:row>
    <x:row r="6">
      <x:c r="A6" s="62" t="n">
        <x:v>1</x:v>
      </x:c>
      <x:c r="B6" s="62" t="n">
        <x:f>LET(mult,A6,priorMult,Inputs!$B$30/Inputs!$B$29,elapsed,MAX(Inputs!$B$31,0),halfLife,Inputs!$B$32,IF(OR(priorMult&lt;=0,mult&gt;=priorMult),mult,mult+(priorMult-mult)*POWER(2,-elapsed/halfLife)))</x:f>
        <x:v>1</x:v>
      </x:c>
      <x:c r="C6" s="62" t="n">
        <x:v>1</x:v>
      </x:c>
      <x:c r="D6" s="62" t="n">
        <x:f>MIN(MAX(POWER(1/MAX(C6,Inputs!$B$34),Inputs!$B$33),Inputs!$B$37),Inputs!$B$38)</x:f>
        <x:v>1</x:v>
      </x:c>
      <x:c r="E6" s="63" t="n">
        <x:f>Model!$B$7*A6*D6*(1+Inputs!$B$13*Inputs!$B$14)</x:f>
        <x:v>2.220903847506522</x:v>
      </x:c>
      <x:c r="F6" s="63" t="n">
        <x:f>Forward!$H$16*A6*D6/Model!$B$13</x:f>
        <x:v>17.007613975347297</x:v>
      </x:c>
      <x:c r="G6" s="31" t="str">
        <x:v>Migration anchor</x:v>
      </x:c>
    </x:row>
    <x:row r="7">
      <x:c r="A7" s="62" t="n">
        <x:v>2</x:v>
      </x:c>
      <x:c r="B7" s="62" t="n">
        <x:f>LET(mult,A7,priorMult,Inputs!$B$30/Inputs!$B$29,elapsed,MAX(Inputs!$B$31,0),halfLife,Inputs!$B$32,IF(OR(priorMult&lt;=0,mult&gt;=priorMult),mult,mult+(priorMult-mult)*POWER(2,-elapsed/halfLife)))</x:f>
        <x:v>2</x:v>
      </x:c>
      <x:c r="C7" s="62" t="n">
        <x:v>1</x:v>
      </x:c>
      <x:c r="D7" s="62" t="n">
        <x:f>MIN(MAX(POWER(1/MAX(C7,Inputs!$B$34),Inputs!$B$33),Inputs!$B$37),Inputs!$B$38)</x:f>
        <x:v>1</x:v>
      </x:c>
      <x:c r="E7" s="63" t="n">
        <x:f>Model!$B$7*A7*D7*(1+Inputs!$B$13*Inputs!$B$14)</x:f>
        <x:v>4.441807695013044</x:v>
      </x:c>
      <x:c r="F7" s="63" t="n">
        <x:f>Forward!$H$16*A7*D7/Model!$B$13</x:f>
        <x:v>34.015227950694594</x:v>
      </x:c>
      <x:c r="G7" s="31" t="str">
        <x:v>Moderate network growth</x:v>
      </x:c>
    </x:row>
    <x:row r="8">
      <x:c r="A8" s="62" t="n">
        <x:v>10</x:v>
      </x:c>
      <x:c r="B8" s="62" t="n">
        <x:f>LET(mult,A8,priorMult,Inputs!$B$30/Inputs!$B$29,elapsed,MAX(Inputs!$B$31,0),halfLife,Inputs!$B$32,IF(OR(priorMult&lt;=0,mult&gt;=priorMult),mult,mult+(priorMult-mult)*POWER(2,-elapsed/halfLife)))</x:f>
        <x:v>10</x:v>
      </x:c>
      <x:c r="C8" s="62" t="n">
        <x:v>0.5</x:v>
      </x:c>
      <x:c r="D8" s="62" t="n">
        <x:f>MIN(MAX(POWER(1/MAX(C8,Inputs!$B$34),Inputs!$B$33),Inputs!$B$37),Inputs!$B$38)</x:f>
        <x:v>1.0570180405613803</x:v>
      </x:c>
      <x:c r="E8" s="63" t="n">
        <x:f>Model!$B$7*A8*D8*(1+Inputs!$B$13*Inputs!$B$14)</x:f>
        <x:v>23.475354331665745</x:v>
      </x:c>
      <x:c r="F8" s="63" t="n">
        <x:f>Forward!$H$16*A8*D8/Model!$B$13</x:f>
        <x:v>179.77354798845948</x:v>
      </x:c>
      <x:c r="G8" s="31" t="str">
        <x:v>High activity with lower float</x:v>
      </x:c>
    </x:row>
    <x:row r="9">
      <x:c r="A9" s="62" t="n">
        <x:v>100</x:v>
      </x:c>
      <x:c r="B9" s="62" t="n">
        <x:f>LET(mult,A9,priorMult,Inputs!$B$30/Inputs!$B$29,elapsed,MAX(Inputs!$B$31,0),halfLife,Inputs!$B$32,IF(OR(priorMult&lt;=0,mult&gt;=priorMult),mult,mult+(priorMult-mult)*POWER(2,-elapsed/halfLife)))</x:f>
        <x:v>100</x:v>
      </x:c>
      <x:c r="C9" s="62" t="n">
        <x:v>0.01</x:v>
      </x:c>
      <x:c r="D9" s="62" t="n">
        <x:f>MIN(MAX(POWER(1/MAX(C9,Inputs!$B$34),Inputs!$B$33),Inputs!$B$37),Inputs!$B$38)</x:f>
        <x:v>1.25</x:v>
      </x:c>
      <x:c r="E9" s="63" t="n">
        <x:f>Model!$B$7*A9*D9*(1+Inputs!$B$13*Inputs!$B$14)</x:f>
        <x:v>277.6129809383152</x:v>
      </x:c>
      <x:c r="F9" s="63" t="n">
        <x:f>Forward!$H$16*A9*D9/Model!$B$13</x:f>
        <x:v>2125.951746918412</x:v>
      </x:c>
      <x:c r="G9" s="31" t="str">
        <x:v>Extreme network growth; low-float supply remains capped</x:v>
      </x:c>
    </x:row>
  </x:sheetData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11.109999656677246" hidden="0" customWidth="1"/>
    <x:col min="2" max="2" width="12.220000267028809" hidden="0" customWidth="1"/>
    <x:col min="3" max="3" width="62.220001220703125" hidden="0" customWidth="1"/>
    <x:col min="4" max="4" width="33.33000183105469" hidden="0" customWidth="1"/>
  </x:cols>
  <x:sheetData>
    <x:row r="1" ht="21.600000381469727" hidden="0" customHeight="1">
      <x:c r="A1" s="5" t="str">
        <x:v>Model changelog</x:v>
      </x:c>
      <x:c r="B1" s="6" t="str">
        <x:v>Model changelog</x:v>
      </x:c>
      <x:c r="C1" s="6" t="str">
        <x:v>Model changelog</x:v>
      </x:c>
      <x:c r="D1" s="7" t="str">
        <x:v>Model changelog</x:v>
      </x:c>
      <x:c r="E1" s="2"/>
      <x:c r="F1" s="2"/>
      <x:c r="G1" s="2"/>
      <x:c r="H1" s="2"/>
      <x:c r="I1" s="2"/>
      <x:c r="J1" s="2"/>
      <x:c r="K1" s="2"/>
      <x:c r="L1" s="2"/>
      <x:c r="M1" s="2"/>
      <x:c r="N1" s="2"/>
    </x:row>
    <x:row r="3">
      <x:c r="A3" s="19" t="str">
        <x:v>Version</x:v>
      </x:c>
      <x:c r="B3" s="19" t="str">
        <x:v>Date</x:v>
      </x:c>
      <x:c r="C3" s="19" t="str">
        <x:v>Summary</x:v>
      </x:c>
      <x:c r="D3" s="19" t="str">
        <x:v>Public artifact</x:v>
      </x:c>
    </x:row>
    <x:row r="4">
      <x:c r="A4" s="46" t="str">
        <x:v>1.7.2</x:v>
      </x:c>
      <x:c r="B4" s="64" t="n">
        <x:v>46188</x:v>
      </x:c>
      <x:c r="C4" s="46" t="str">
        <x:v>Removes the effective MatMul release envelope from the headline valuation path. Spot, model floor, and Forward Market Price use current network_matmul_rate_hps directly; effective_network_matmul_rate_hps remains diagnostic only.</x:v>
      </x:c>
      <x:c r="D4" s="46" t="str">
        <x:v>btxprice.com/downloads/btx-valuation-model-v1.7.xlsx</x:v>
      </x:c>
    </x:row>
    <x:row r="5">
      <x:c r="A5" s="46" t="str">
        <x:v>1.7.1</x:v>
      </x:c>
      <x:c r="B5" s="64" t="n">
        <x:v>46188</x:v>
      </x:c>
      <x:c r="C5" s="46" t="str">
        <x:v>Corrects the public nonce-rate presentation: the dashboard headline and chart use network_matmul_rate_hps/getnetworkhashps(6720), while the legacy shared-seed raw nonce proxy remains audit metadata only.</x:v>
      </x:c>
      <x:c r="D5" s="46" t="str">
        <x:v>btxprice.com/downloads/btx-valuation-model-v1.7.xlsx</x:v>
      </x:c>
    </x:row>
    <x:row r="6">
      <x:c r="A6" s="46" t="str">
        <x:v>1.7.0</x:v>
      </x:c>
      <x:c r="B6" s="64" t="n">
        <x:v>46188</x:v>
      </x:c>
      <x:c r="C6" s="46" t="str">
        <x:v>Adds BTX v0.32.11 guidance and a full nonce protocol schedule: nonce-seed v2 at block 125,000, nonce-seed v3 parent-MTP binding at 130,500, and v0.32.11/v3-fix guidance at 132,000. The valuation security input remains getnetworkhashps(6720).</x:v>
      </x:c>
      <x:c r="D6" s="46" t="str">
        <x:v>btxprice.com/downloads/btx-valuation-model-v1.7.xlsx</x:v>
      </x:c>
    </x:row>
    <x:row r="7">
      <x:c r="A7" s="46" t="str">
        <x:v>1.6.0</x:v>
      </x:c>
      <x:c r="B7" s="64" t="n">
        <x:v>46182</x:v>
      </x:c>
      <x:c r="C7" s="46" t="str">
        <x:v>Accounts for BTX nonce-seed v2 at block 125,000 by retaining the legacy shared-seed nonce model through block 124,999 and recalculating block 125,000+ rows with a height-weighted transition toward nonce-bound MatMul work.</x:v>
      </x:c>
      <x:c r="D7" s="46" t="str">
        <x:v>btxprice.com/downloads/btx-valuation-model-v1.6.xlsx</x:v>
      </x:c>
    </x:row>
    <x:row r="8">
      <x:c r="A8" s="46" t="str">
        <x:v>1.5.0</x:v>
      </x:c>
      <x:c r="B8" s="64" t="n">
        <x:v>46180</x:v>
      </x:c>
      <x:c r="C8" s="46" t="str">
        <x:v>Makes the Forward Market Price supply-aware by computing a forward market cap from the existing security-adoption path and dividing by projected BTX supply at the horizon using the 90-second block schedule.</x:v>
      </x:c>
      <x:c r="D8" s="46" t="str">
        <x:v>btxprice.com/downloads/btx-valuation-model-v1.5.xlsx</x:v>
      </x:c>
    </x:row>
    <x:row r="9">
      <x:c r="A9" s="46" t="str">
        <x:v>1.4.0</x:v>
      </x:c>
      <x:c r="B9" s="64" t="n">
        <x:v>46165</x:v>
      </x:c>
      <x:c r="C9" s="46" t="str">
        <x:v>Replaces the prior v1.3 security input with linear network MatMul-rate security equivalence, introduces security_equiv_hashrate_hps, and relaunches the forward reference as Forward Market Price with 8x/24x/80x scenario growth.</x:v>
      </x:c>
      <x:c r="D9" s="46" t="str">
        <x:v>btxprice.com/downloads/btx-valuation-model-v1.4.xlsx</x:v>
      </x:c>
    </x:row>
    <x:row r="10">
      <x:c r="A10" s="46" t="str">
        <x:v>1.3.9</x:v>
      </x:c>
      <x:c r="B10" s="64" t="n">
        <x:v>46159</x:v>
      </x:c>
      <x:c r="C10" s="46" t="str">
        <x:v>Replaces the single optimistic 12-month overlay with one probability-weighted expected projection across bounded bear/base/bull security-adoption paths while preserving the current compute floor and parity invariant.</x:v>
      </x:c>
      <x:c r="D10" s="46" t="str">
        <x:v>btxprice.com/downloads/btx-valuation-model-v1.3.xlsx</x:v>
      </x:c>
    </x:row>
    <x:row r="11">
      <x:c r="A11" s="46" t="str">
        <x:v>1.3.8</x:v>
      </x:c>
      <x:c r="B11" s="64" t="n">
        <x:v>46158</x:v>
      </x:c>
      <x:c r="C11" s="46" t="str">
        <x:v>Replaces symmetric nonce damping with an asymmetric release envelope for observed compute drops.</x:v>
      </x:c>
      <x:c r="D11" s="46" t="str">
        <x:v>btxprice.com/downloads/btx-valuation-model-v1.3.xlsx</x:v>
      </x:c>
    </x:row>
    <x:row r="12">
      <x:c r="A12" s="46" t="str">
        <x:v>1.3.7</x:v>
      </x:c>
      <x:c r="B12" s="64" t="n">
        <x:v>46155</x:v>
      </x:c>
      <x:c r="C12" s="46" t="str">
        <x:v>Raises the nonce soft-cap threshold from 10x to 20x and reprices historical chart rows from snapshot inputs.</x:v>
      </x:c>
      <x:c r="D12" s="46" t="str">
        <x:v>btxprice.com/downloads/btx-valuation-model-v1.3.xlsx</x:v>
      </x:c>
    </x:row>
    <x:row r="13">
      <x:c r="A13" s="46" t="str">
        <x:v>1.3.6</x:v>
      </x:c>
      <x:c r="B13" s="64" t="n">
        <x:v>46147</x:v>
      </x:c>
      <x:c r="C13" s="46" t="str">
        <x:v>Publishes a 13-point monthly next-12-month forecast series for dashboard price and security charts.</x:v>
      </x:c>
      <x:c r="D13" s="46" t="str">
        <x:v>btxprice.com/downloads/btx-valuation-model-v1.3.xlsx</x:v>
      </x:c>
    </x:row>
    <x:row r="14">
      <x:c r="A14" s="46" t="str">
        <x:v>1.3.5</x:v>
      </x:c>
      <x:c r="B14" s="64" t="n">
        <x:v>46147</x:v>
      </x:c>
      <x:c r="C14" s="46" t="str">
        <x:v>Adds btx_security_percent_12m as the model-implied 12-month BTX security estimate.</x:v>
      </x:c>
      <x:c r="D14" s="46" t="str">
        <x:v>btxprice.com/downloads/btx-valuation-model-v1.3.xlsx</x:v>
      </x:c>
    </x:row>
    <x:row r="15">
      <x:c r="A15" s="46" t="str">
        <x:v>1.3.4</x:v>
      </x:c>
      <x:c r="B15" s="64" t="n">
        <x:v>46147</x:v>
      </x:c>
      <x:c r="C15" s="46" t="str">
        <x:v>Adds btx_security_percent as BTX BTC-equivalent security percentage across dashboard, APIs, docs, C source, and workbook.</x:v>
      </x:c>
      <x:c r="D15" s="46" t="str">
        <x:v>btxprice.com/downloads/btx-valuation-model-v1.3.xlsx</x:v>
      </x:c>
    </x:row>
    <x:row r="16">
      <x:c r="A16" s="46" t="str">
        <x:v>1.3.3</x:v>
      </x:c>
      <x:c r="B16" s="64" t="n">
        <x:v>46146</x:v>
      </x:c>
      <x:c r="C16" s="46" t="str">
        <x:v>Uses mempool.space currentHashrate as the BTC hash-rate input so intraday samples update with the rolling one-week window.</x:v>
      </x:c>
      <x:c r="D16" s="46" t="str">
        <x:v>btxprice.com/downloads/btx-valuation-model-v1.3.xlsx</x:v>
      </x:c>
    </x:row>
    <x:row r="17">
      <x:c r="A17" s="46" t="str">
        <x:v>1.3.2</x:v>
      </x:c>
      <x:c r="B17" s="64" t="n">
        <x:v>46144</x:v>
      </x:c>
      <x:c r="C17" s="46" t="str">
        <x:v>Aligned the BTC hash-rate denominator to mempool.space's one-week network hashrate and tightened chart-ready history rows.</x:v>
      </x:c>
      <x:c r="D17" s="46" t="str">
        <x:v>btxprice.com/downloads/btx-valuation-model-v1.3.xlsx</x:v>
      </x:c>
    </x:row>
    <x:row r="18">
      <x:c r="A18" s="46" t="str">
        <x:v>1.3.1</x:v>
      </x:c>
      <x:c r="B18" s="64" t="n">
        <x:v>46144</x:v>
      </x:c>
      <x:c r="C18" s="46" t="str">
        <x:v>Refined the BTX estimator to use getnetworkhashps(6720) plus exact start/tip chainwork headers for the same 6,720-block window.</x:v>
      </x:c>
      <x:c r="D18" s="46" t="str">
        <x:v>btxprice.com/downloads/btx-valuation-model-v1.3.xlsx</x:v>
      </x:c>
    </x:row>
    <x:row r="19">
      <x:c r="A19" s="46" t="str">
        <x:v>1.3.0</x:v>
      </x:c>
      <x:c r="B19" s="64" t="n">
        <x:v>46143</x:v>
      </x:c>
      <x:c r="C19" s="46" t="str">
        <x:v>Corrected the BTX compute input using the active sigma pre-hash gate while retaining chainwork/sec as an audit field.</x:v>
      </x:c>
      <x:c r="D19" s="46" t="str">
        <x:v>btxprice.com/downloads/btx-valuation-model-v1.3.xlsx</x:v>
      </x:c>
    </x:row>
    <x:row r="20">
      <x:c r="A20" s="46" t="str">
        <x:v>1.2.0</x:v>
      </x:c>
      <x:c r="B20" s="64" t="n">
        <x:v>46143</x:v>
      </x:c>
      <x:c r="C20" s="46" t="str">
        <x:v>Headline BTX compute rate is now one-week getnetworkhashps(6720), with public window metadata and historical backfill tooling.</x:v>
      </x:c>
      <x:c r="D20" s="46" t="str">
        <x:v>btxprice.com/downloads/btx-valuation-model-v1.2.xlsx</x:v>
      </x:c>
    </x:row>
    <x:row r="21">
      <x:c r="A21" s="46" t="str">
        <x:v>1.1.0</x:v>
      </x:c>
      <x:c r="B21" s="64" t="n">
        <x:v>46141</x:v>
      </x:c>
      <x:c r="C21" s="46" t="str">
        <x:v>Adds compute-rate damping, capped supply adjustment, chain-state fields, C reference, and workbook.</x:v>
      </x:c>
      <x:c r="D21" s="46" t="str">
        <x:v>btxprice.com/downloads/btx-valuation-model-v1.1.xlsx</x:v>
      </x:c>
    </x:row>
    <x:row r="22">
      <x:c r="A22" s="46" t="str">
        <x:v>1.0.0</x:v>
      </x:c>
      <x:c r="B22" s="64" t="n">
        <x:v>46140</x:v>
      </x:c>
      <x:c r="C22" s="46" t="str">
        <x:v>Initial BTC-anchored compute floor, spot premium, growth, risk, and participant forward overlays.</x:v>
      </x:c>
      <x:c r="D22" s="46" t="str">
        <x:v>btxprice.com</x:v>
      </x:c>
    </x:row>
  </x:sheetData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21.110000610351562" hidden="0" customWidth="1"/>
    <x:col min="2" max="2" width="30" hidden="0" customWidth="1"/>
    <x:col min="3" max="3" width="23.329999923706055" hidden="0" customWidth="1"/>
    <x:col min="4" max="4" width="40" hidden="0" customWidth="1"/>
    <x:col min="5" max="5" width="47.779998779296875" hidden="0" customWidth="1"/>
  </x:cols>
  <x:sheetData>
    <x:row r="1" ht="21.600000381469727" hidden="0" customHeight="1">
      <x:c r="A1" s="5" t="str">
        <x:v>Sources and audit notes</x:v>
      </x:c>
      <x:c r="B1" s="6" t="str">
        <x:v>Sources and audit notes</x:v>
      </x:c>
      <x:c r="C1" s="6" t="str">
        <x:v>Sources and audit notes</x:v>
      </x:c>
      <x:c r="D1" s="6" t="str">
        <x:v>Sources and audit notes</x:v>
      </x:c>
      <x:c r="E1" s="7" t="str">
        <x:v>Sources and audit notes</x:v>
      </x:c>
      <x:c r="F1" s="2"/>
      <x:c r="G1" s="2"/>
      <x:c r="H1" s="2"/>
      <x:c r="I1" s="2"/>
      <x:c r="J1" s="2"/>
      <x:c r="K1" s="2"/>
      <x:c r="L1" s="2"/>
      <x:c r="M1" s="2"/>
      <x:c r="N1" s="2"/>
    </x:row>
    <x:row r="3">
      <x:c r="A3" s="19" t="str">
        <x:v>Item</x:v>
      </x:c>
      <x:c r="B3" s="19" t="str">
        <x:v>Value / variable</x:v>
      </x:c>
      <x:c r="C3" s="19" t="str">
        <x:v>Source</x:v>
      </x:c>
      <x:c r="D3" s="19" t="str">
        <x:v>URL</x:v>
      </x:c>
      <x:c r="E3" s="19" t="str">
        <x:v>Notes</x:v>
      </x:c>
    </x:row>
    <x:row r="4">
      <x:c r="A4" s="46" t="str">
        <x:v>BTC price</x:v>
      </x:c>
      <x:c r="B4" s="46" t="str">
        <x:v>btc_price_usd</x:v>
      </x:c>
      <x:c r="C4" s="46" t="str">
        <x:v>CoinGecko / Coinbase fallback</x:v>
      </x:c>
      <x:c r="D4" s="29" t="str">
        <x:v>https://api.coingecko.com/api/v3/simple/price</x:v>
      </x:c>
      <x:c r="E4" s="46" t="str">
        <x:v>Live dashboard uses cache and fallback handling.</x:v>
      </x:c>
    </x:row>
    <x:row r="5">
      <x:c r="A5" s="46" t="str">
        <x:v>BTC hash rate</x:v>
      </x:c>
      <x:c r="B5" s="46" t="str">
        <x:v>btc_hashrate_hps</x:v>
      </x:c>
      <x:c r="C5" s="46" t="str">
        <x:v>mempool.space</x:v>
      </x:c>
      <x:c r="D5" s="29" t="str">
        <x:v>https://mempool.space/api/v1/mining/hashrate/1w</x:v>
      </x:c>
      <x:c r="E5" s="46" t="str">
        <x:v>currentHashrate, Bitcoin Core getnetworkhashps(1008), in hashes per second; daily buckets are fallback only.</x:v>
      </x:c>
    </x:row>
    <x:row r="6">
      <x:c r="A6" s="46" t="str">
        <x:v>BTC height</x:v>
      </x:c>
      <x:c r="B6" s="46" t="str">
        <x:v>btc_block_height</x:v>
      </x:c>
      <x:c r="C6" s="46" t="str">
        <x:v>mempool.space</x:v>
      </x:c>
      <x:c r="D6" s="29" t="str">
        <x:v>https://mempool.space/api/blocks/tip/height</x:v>
      </x:c>
      <x:c r="E6" s="46" t="str">
        <x:v>Used for public chain-state reporting.</x:v>
      </x:c>
    </x:row>
    <x:row r="7">
      <x:c r="A7" s="46" t="str">
        <x:v>BTC supply</x:v>
      </x:c>
      <x:c r="B7" s="46" t="str">
        <x:v>btc_circulating_supply</x:v>
      </x:c>
      <x:c r="C7" s="46" t="str">
        <x:v>Blockchain.com totalbc</x:v>
      </x:c>
      <x:c r="D7" s="29" t="str">
        <x:v>https://blockchain.info/q/totalbc</x:v>
      </x:c>
      <x:c r="E7" s="46" t="str">
        <x:v>Returned in satoshis, divided by 100,000,000.</x:v>
      </x:c>
    </x:row>
    <x:row r="8">
      <x:c r="A8" s="46" t="str">
        <x:v>BTX network MatMul rate</x:v>
      </x:c>
      <x:c r="B8" s="46" t="str">
        <x:v>network_matmul_rate_hps</x:v>
      </x:c>
      <x:c r="C8" s="46" t="str">
        <x:v>btxd RPC via seed nodes</x:v>
      </x:c>
      <x:c r="D8" s="29" t="str">
        <x:v>https://btx.dev</x:v>
      </x:c>
      <x:c r="E8" s="46" t="str">
        <x:v>One-week getnetworkhashps(6720) network MatMul rate used by v1.7.2 pricing and charts. The effective MatMul release envelope remains diagnostic only, and the raw nonce-rate audit field retains the legacy model through BTX block 124,999 while recalculating block 125,000+ rows across nonce-seed v2, nonce-seed v3, and v0.32.11/v3-fix boundaries without treating method changes as compute drops.</x:v>
      </x:c>
    </x:row>
    <x:row r="9">
      <x:c r="A9" s="46" t="str">
        <x:v>BTX security equivalence</x:v>
      </x:c>
      <x:c r="B9" s="46" t="str">
        <x:v>security_equiv_hashrate_hps</x:v>
      </x:c>
      <x:c r="C9" s="46" t="str">
        <x:v>derived model field</x:v>
      </x:c>
      <x:c r="D9" s="29" t="str">
        <x:v>https://btxprice.com/api/current.json</x:v>
      </x:c>
      <x:c r="E9" s="46" t="str">
        <x:v>matmul_security_weight * network_matmul_rate_hps.</x:v>
      </x:c>
    </x:row>
    <x:row r="10">
      <x:c r="A10" s="46" t="str">
        <x:v>BTX security share</x:v>
      </x:c>
      <x:c r="B10" s="46" t="str">
        <x:v>btx_security_percent</x:v>
      </x:c>
      <x:c r="C10" s="46" t="str">
        <x:v>derived model field</x:v>
      </x:c>
      <x:c r="D10" s="29" t="str">
        <x:v>https://btxprice.com/api/current.json</x:v>
      </x:c>
      <x:c r="E10" s="46" t="str">
        <x:v>100 * security_equiv_hashrate_hps / btc_hashrate_hps; 100% means BTC-equivalent security parity.</x:v>
      </x:c>
    </x:row>
    <x:row r="11">
      <x:c r="A11" s="46" t="str">
        <x:v>BTX projected supply</x:v>
      </x:c>
      <x:c r="B11" s="46" t="str">
        <x:v>forward[].projected_supply</x:v>
      </x:c>
      <x:c r="C11" s="46" t="str">
        <x:v>BTX protocol schedule</x:v>
      </x:c>
      <x:c r="D11" s="29" t="str">
        <x:v>https://btxprice.com/api/current.json</x:v>
      </x:c>
      <x:c r="E11" s="46" t="str">
        <x:v>Projected with 90-second blocks and the BTX halving schedule; used as the Forward Market Price token denominator.</x:v>
      </x:c>
    </x:row>
    <x:row r="12">
      <x:c r="A12" s="46" t="str">
        <x:v>Forward Market Price scenarios</x:v>
      </x:c>
      <x:c r="B12" s="46" t="str">
        <x:v>forward_model.scenarios[]</x:v>
      </x:c>
      <x:c r="C12" s="46" t="str">
        <x:v>derived model fields</x:v>
      </x:c>
      <x:c r="D12" s="29" t="str">
        <x:v>https://btxprice.com/api/current.json</x:v>
      </x:c>
      <x:c r="E12" s="46" t="str">
        <x:v>Bear/base/bull paths use 8x/24x/80x linear 12-month compute-adoption growth, caps, and probability weights.</x:v>
      </x:c>
    </x:row>
    <x:row r="13">
      <x:c r="A13" s="46" t="str">
        <x:v>Dashboard forecast rows</x:v>
      </x:c>
      <x:c r="B13" s="46" t="str">
        <x:v>forecast.rows[].forward_market_price_usd, forecast.rows[].forward_market_cap_usd, forecast.rows[].projected_supply, forecast.rows[].btx_security_percent_forward</x:v>
      </x:c>
      <x:c r="C13" s="46" t="str">
        <x:v>derived model fields</x:v>
      </x:c>
      <x:c r="D13" s="29" t="str">
        <x:v>https://btxprice.com/api/current.json</x:v>
      </x:c>
      <x:c r="E13" s="46" t="str">
        <x:v>13 monthly expected rows from now through 12m, recalculated from the current inputs on each refresh.</x:v>
      </x:c>
    </x:row>
  </x:sheetData>
  <x:pageMargins left="0.7" right="0.7" top="0.75" bottom="0.75" header="0.3" footer="0.3"/>
</x:worksheet>
</file>